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852" windowHeight="13008" tabRatio="817" activeTab="5"/>
  </bookViews>
  <sheets>
    <sheet name="Rapport" sheetId="6" r:id="rId1"/>
    <sheet name="Inhoud" sheetId="7" r:id="rId2"/>
    <sheet name="Voorwoord" sheetId="14" r:id="rId3"/>
    <sheet name="Activa" sheetId="8" r:id="rId4"/>
    <sheet name="Passiva" sheetId="9" r:id="rId5"/>
    <sheet name="Explotatie" sheetId="10" r:id="rId6"/>
    <sheet name="Toelichtingen" sheetId="12" r:id="rId7"/>
    <sheet name="Ondertekening" sheetId="13" r:id="rId8"/>
    <sheet name="Overzicht Vaste Aktiva" sheetId="11" r:id="rId9"/>
  </sheets>
  <calcPr calcId="114210"/>
</workbook>
</file>

<file path=xl/calcChain.xml><?xml version="1.0" encoding="utf-8"?>
<calcChain xmlns="http://schemas.openxmlformats.org/spreadsheetml/2006/main">
  <c r="E30" i="12"/>
  <c r="E33"/>
  <c r="E34"/>
  <c r="R27" i="11"/>
  <c r="C41" i="10"/>
  <c r="E42" i="12"/>
  <c r="R16" i="11"/>
  <c r="R14"/>
  <c r="L17"/>
  <c r="H17" i="8"/>
  <c r="T30" i="11"/>
  <c r="X27"/>
  <c r="D16" i="8"/>
  <c r="H22" i="9"/>
  <c r="R24" i="11"/>
  <c r="X24"/>
  <c r="X16"/>
  <c r="H26" i="8"/>
  <c r="C20" i="10"/>
  <c r="E22" i="9"/>
  <c r="E33" i="8"/>
  <c r="E26"/>
  <c r="D15"/>
  <c r="G41" i="10"/>
  <c r="G20"/>
  <c r="I41"/>
  <c r="I20"/>
  <c r="H36" i="9"/>
  <c r="H33" i="8"/>
  <c r="H36"/>
  <c r="I44" i="10"/>
  <c r="I50"/>
  <c r="X14" i="11"/>
  <c r="X17"/>
  <c r="D13" i="8"/>
  <c r="G44" i="10"/>
  <c r="G50"/>
  <c r="J17" i="11"/>
  <c r="P17"/>
  <c r="R17"/>
  <c r="R30"/>
  <c r="V17"/>
  <c r="V30"/>
  <c r="X21"/>
  <c r="D14" i="8"/>
  <c r="E25" i="12"/>
  <c r="E35"/>
  <c r="E20" i="10"/>
  <c r="E41"/>
  <c r="D12" i="8"/>
  <c r="C15" i="7"/>
  <c r="C17"/>
  <c r="C19"/>
  <c r="C20"/>
  <c r="C21"/>
  <c r="E17" i="8"/>
  <c r="E36"/>
  <c r="X30" i="11"/>
  <c r="C43" i="10"/>
  <c r="E44"/>
  <c r="E50"/>
  <c r="E26" i="12"/>
  <c r="E27"/>
  <c r="E36" i="9"/>
</calcChain>
</file>

<file path=xl/sharedStrings.xml><?xml version="1.0" encoding="utf-8"?>
<sst xmlns="http://schemas.openxmlformats.org/spreadsheetml/2006/main" count="200" uniqueCount="176">
  <si>
    <t>Vorderingen</t>
  </si>
  <si>
    <t>uitgebracht aan</t>
  </si>
  <si>
    <t>het bestuur van</t>
  </si>
  <si>
    <t>Stichting Stoomhoutzagerij Nahuis</t>
  </si>
  <si>
    <t>te Groenlo</t>
  </si>
  <si>
    <t>Gronden</t>
  </si>
  <si>
    <t>Gebouwen</t>
  </si>
  <si>
    <t>Tuin</t>
  </si>
  <si>
    <t>Rente</t>
  </si>
  <si>
    <t>Energie</t>
  </si>
  <si>
    <t>Liquide middelen</t>
  </si>
  <si>
    <t>Kas</t>
  </si>
  <si>
    <t>Rabobank rekening courant</t>
  </si>
  <si>
    <t>Rabobank rendementsrekening</t>
  </si>
  <si>
    <t>Effecten</t>
  </si>
  <si>
    <t>PASSIVA</t>
  </si>
  <si>
    <t>EIGEN VERMOGEN</t>
  </si>
  <si>
    <t>Kapitaal</t>
  </si>
  <si>
    <t>VOORZIENINGEN</t>
  </si>
  <si>
    <t>Toekomstig groot onderhoud</t>
  </si>
  <si>
    <t>KORTLOPENDE SCHULDEN</t>
  </si>
  <si>
    <t>Opbrengst</t>
  </si>
  <si>
    <t>Begroting</t>
  </si>
  <si>
    <t>Kosten</t>
  </si>
  <si>
    <t>Kantinekosten</t>
  </si>
  <si>
    <t>Representatie, reclame, PR</t>
  </si>
  <si>
    <t>Contributies en bijdragen</t>
  </si>
  <si>
    <t>Verzekeringen algemeen</t>
  </si>
  <si>
    <t>Verzekeringen onr. goed</t>
  </si>
  <si>
    <t>Taxatiekosten</t>
  </si>
  <si>
    <t>Diversen</t>
  </si>
  <si>
    <t>Reiskosten</t>
  </si>
  <si>
    <t>Onderhoud machines</t>
  </si>
  <si>
    <t>Porti, telefoon, etc.</t>
  </si>
  <si>
    <t>Afschrijvingen</t>
  </si>
  <si>
    <t>Lasten onroerende zaken</t>
  </si>
  <si>
    <t>Exploitatieresultaat</t>
  </si>
  <si>
    <t>Nr.</t>
  </si>
  <si>
    <t>Omschrijving</t>
  </si>
  <si>
    <t>datum</t>
  </si>
  <si>
    <t>investering</t>
  </si>
  <si>
    <t>Materiële vaste activa</t>
  </si>
  <si>
    <t>aanschaf</t>
  </si>
  <si>
    <t>boekwaarde</t>
  </si>
  <si>
    <t>Afschrijving</t>
  </si>
  <si>
    <t>voorg.jaren</t>
  </si>
  <si>
    <t>Boekwaarde</t>
  </si>
  <si>
    <t>beginbalans</t>
  </si>
  <si>
    <t>dit jaar</t>
  </si>
  <si>
    <t>eindbalans</t>
  </si>
  <si>
    <t>Aanschaf</t>
  </si>
  <si>
    <t>waarde</t>
  </si>
  <si>
    <t>001.</t>
  </si>
  <si>
    <t>002.</t>
  </si>
  <si>
    <t>Houtdroogloods</t>
  </si>
  <si>
    <t>Uitbreiding zaag-</t>
  </si>
  <si>
    <t>en droogloods</t>
  </si>
  <si>
    <t>003.</t>
  </si>
  <si>
    <t>Afschrijvingspercentage</t>
  </si>
  <si>
    <t>Totaal materiële vaste activa</t>
  </si>
  <si>
    <t>investeringsbedrag, uitgaande van de geschatte economische levensduur.</t>
  </si>
  <si>
    <t>Voor een gedetailleerd overzicht van het verloop van de materiële vaste activa</t>
  </si>
  <si>
    <t>Toelichtingen</t>
  </si>
  <si>
    <t>Eigen vermogen</t>
  </si>
  <si>
    <t>Bijlage 1</t>
  </si>
  <si>
    <t>Voorziening groot onderhoud</t>
  </si>
  <si>
    <t>Af: uitgevoerd onderhoud</t>
  </si>
  <si>
    <t>en</t>
  </si>
  <si>
    <t>De afschrijvingen van de vaste aktiva zijn gebaseerd op een vast percentage van het</t>
  </si>
  <si>
    <t>Exploitatie</t>
  </si>
  <si>
    <t>blz.</t>
  </si>
  <si>
    <t>1.</t>
  </si>
  <si>
    <t>4.</t>
  </si>
  <si>
    <t>5.</t>
  </si>
  <si>
    <t>Financieel verslag</t>
  </si>
  <si>
    <t>Jaarrekening</t>
  </si>
  <si>
    <t>Overzicht verloop materiële vaste activa</t>
  </si>
  <si>
    <t xml:space="preserve">BALANS PER </t>
  </si>
  <si>
    <t>VLOTTENDE ACTIVA</t>
  </si>
  <si>
    <t>ACTIVA</t>
  </si>
  <si>
    <t>VASTE ACTIVA</t>
  </si>
  <si>
    <t>Ondertekening jaarrekening door bestuur</t>
  </si>
  <si>
    <t>Naam:</t>
  </si>
  <si>
    <t>Datum:</t>
  </si>
  <si>
    <t>Functie:</t>
  </si>
  <si>
    <t>Voorzitter</t>
  </si>
  <si>
    <t>Handtekening:</t>
  </si>
  <si>
    <t>Secretaris</t>
  </si>
  <si>
    <t>Ondertekening jaarrekening door het bestuur</t>
  </si>
  <si>
    <t>6.</t>
  </si>
  <si>
    <t>Penningmeester</t>
  </si>
  <si>
    <t>Bijlage</t>
  </si>
  <si>
    <t>Entreegelden</t>
  </si>
  <si>
    <t>Opbrengsten kantine</t>
  </si>
  <si>
    <t>Zaaggelden</t>
  </si>
  <si>
    <t>Subsidies</t>
  </si>
  <si>
    <t>Donaties</t>
  </si>
  <si>
    <t>Rente spaarrekening</t>
  </si>
  <si>
    <t>Rente obligaties</t>
  </si>
  <si>
    <t>Bijzondere baten/lasten</t>
  </si>
  <si>
    <t>Kosten effecten/bank</t>
  </si>
  <si>
    <t>Annevelink. Het bestuur van de Stichting Stoomhoutzagerij wenst voor alle</t>
  </si>
  <si>
    <t>mutaties die op deze voorziening plaatsvinden op generlei wijze aansprakelijk</t>
  </si>
  <si>
    <t>Door de heer J.B.J. te Bulte wordt een voorziening beheerd inzake de Zaagmolen</t>
  </si>
  <si>
    <t>gesteld te worden. De verantwoordelijkheid ligt volledig bij de heer J.B.J. te Bulte.</t>
  </si>
  <si>
    <t>verwijzen wij naar het overzicht vaste activa.</t>
  </si>
  <si>
    <t>Crediteuren</t>
  </si>
  <si>
    <t>Overlopende passiva</t>
  </si>
  <si>
    <t>Mr. G.J.J. Stevelink</t>
  </si>
  <si>
    <t>Ir. A. Kuip</t>
  </si>
  <si>
    <t>B.M. Oostendorp</t>
  </si>
  <si>
    <t>Bij: exploitatie-overschot</t>
  </si>
  <si>
    <t>005.</t>
  </si>
  <si>
    <t>Machines en werktuigen</t>
  </si>
  <si>
    <t>Diversen/Omzetbelasting</t>
  </si>
  <si>
    <t>006.</t>
  </si>
  <si>
    <t>Overige opbrengsten</t>
  </si>
  <si>
    <t>Rekening courant bank</t>
  </si>
  <si>
    <t>Debiteuren</t>
  </si>
  <si>
    <t>Deze activa zijn opgenomen voor de aanschafwaarde verminderd met de afschrijvingen.</t>
  </si>
  <si>
    <t>Vrijwilligersfeest</t>
  </si>
  <si>
    <t>007.</t>
  </si>
  <si>
    <t>Bedrijfsinventaris</t>
  </si>
  <si>
    <t>Zagen</t>
  </si>
  <si>
    <t>Exploitatie overschot/tekort</t>
  </si>
  <si>
    <t>Investering/</t>
  </si>
  <si>
    <t>Desinvestering</t>
  </si>
  <si>
    <t>Af: bijzondere last (leges planherziening)</t>
  </si>
  <si>
    <t>Het bestuur heeft het besluit genomen om de boekwaarde van de gebouwen te</t>
  </si>
  <si>
    <t>waarderen op € 1. Het gebouw valt onder monumentenzorg en er zullen naar</t>
  </si>
  <si>
    <t>verwachting weinig partijen zijn die het gebouw voor de huidige waarde zullen</t>
  </si>
  <si>
    <t>overnemen. De boekwaarde is aldus op 1 januari 2015 gesteld op € 1.</t>
  </si>
  <si>
    <t>TOELICHTING OP DE EXPLOITATIEREKENING 2015</t>
  </si>
  <si>
    <t>afwaardering</t>
  </si>
  <si>
    <t>Het stichtingsbestuur heeft besloten de bedrijfsgebouwen af te waarderen naar € 1</t>
  </si>
  <si>
    <t>per 1 januari 2015. De verwachting is namelijk dat de gebouwen nooit voor commerciële</t>
  </si>
  <si>
    <t>doeleinden zullen worden gebruikt en dat derhalve de woz waarde, danwel de vrije</t>
  </si>
  <si>
    <t>verkoopwaarde op vrijwel nihil kunnen worden gesteld.</t>
  </si>
  <si>
    <t>Voorwoord</t>
  </si>
  <si>
    <t>7.</t>
  </si>
  <si>
    <t>Af: bijzonder last (koersresultaat effecten)</t>
  </si>
  <si>
    <t>Bij: bijzondere bate (koersresultaat effecten)</t>
  </si>
  <si>
    <t>Het gebouw valt onder de monumentenzorg en wordt geexploiteerd als museum.</t>
  </si>
  <si>
    <t>Koersverlies effecten</t>
  </si>
  <si>
    <t>restwaarde</t>
  </si>
  <si>
    <t>RAPPORT 2016</t>
  </si>
  <si>
    <t>Balans per 31 december 2016</t>
  </si>
  <si>
    <t>Exploitatierekening over 2016</t>
  </si>
  <si>
    <t>Begroting 2017</t>
  </si>
  <si>
    <t>Groenlo, 3 februari 2017</t>
  </si>
  <si>
    <r>
      <t xml:space="preserve">EXPLOITATIEREKENING OVER 2016 </t>
    </r>
    <r>
      <rPr>
        <b/>
        <u/>
        <sz val="8"/>
        <rFont val="Times New Roman"/>
        <family val="1"/>
      </rPr>
      <t>(met vergelijkende cijfers over 2015 en 2014)</t>
    </r>
  </si>
  <si>
    <t>BEGROTING 2017</t>
  </si>
  <si>
    <t>Vergoeding vrijwilligers/</t>
  </si>
  <si>
    <t>De afwaardering werd ten laste van het kapitaal gebracht en had derhalve geen</t>
  </si>
  <si>
    <t>gevolgen voor het exploitatie resultaat in 2015.</t>
  </si>
  <si>
    <t xml:space="preserve">Waardering bedrijfsgebouwen </t>
  </si>
  <si>
    <t>Rabo Coöperatiefonds</t>
  </si>
  <si>
    <t>bestemd voor droogloods (de bouwkosten van deze loods zijn door de stichting</t>
  </si>
  <si>
    <t>gemaakt in 2015 en 2016 en ten laste van de voorziening gebracht).</t>
  </si>
  <si>
    <t>De donatie is toegevoegd aan de voorziening onderhoud onroerend goed.</t>
  </si>
  <si>
    <t>Onderhoudssubsidie Gemeente Oost Gelre 2014-2016</t>
  </si>
  <si>
    <t>Vanuit het Rabo Coöperatiefonds heeft de Stichting € 5.500 als donatie ontvangen,</t>
  </si>
  <si>
    <t>Het betreft een bedrag van € 3.000, welk bedrag is toegevoegd aan de voorziening</t>
  </si>
  <si>
    <t>onderhoud onroerend goed.</t>
  </si>
  <si>
    <t>Door de Gemeente Oost Gelre is een provinciale onderhoudssubsidie verleend.</t>
  </si>
  <si>
    <t>Bij: Donatie Rabo Coöperatiefonds</t>
  </si>
  <si>
    <t>Bij: Onderhoudssubsidie Gem. Oost Gelre</t>
  </si>
  <si>
    <t>Deze zijn gewaardeerd tegen de koerswaarde per 31-12-2016 volgens effectenopgave</t>
  </si>
  <si>
    <t>TOELICHTING OP DE BALANS PER 31 DECEMBER 2016</t>
  </si>
  <si>
    <t>De afwaardering is in 2015 ten laste gekomen van het eigen vermogen.</t>
  </si>
  <si>
    <t xml:space="preserve">Besluit in 2015 inzake afwaardering gebouwen </t>
  </si>
  <si>
    <t>Rabobank Noord- en Oost-Achterhoek.</t>
  </si>
  <si>
    <t>Stand 1 januari 2016</t>
  </si>
  <si>
    <t>Stand per 31 december 2016</t>
  </si>
  <si>
    <t>Stand 31 december 2016</t>
  </si>
  <si>
    <t>2.</t>
  </si>
</sst>
</file>

<file path=xl/styles.xml><?xml version="1.0" encoding="utf-8"?>
<styleSheet xmlns="http://schemas.openxmlformats.org/spreadsheetml/2006/main">
  <numFmts count="7">
    <numFmt numFmtId="42" formatCode="_ &quot;€&quot;\ * #,##0_ ;_ &quot;€&quot;\ * \-#,##0_ ;_ &quot;€&quot;\ * &quot;-&quot;_ ;_ @_ "/>
    <numFmt numFmtId="172" formatCode="_-&quot;€&quot;\ * #,##0_-;_-&quot;€&quot;\ * #,##0\-;_-&quot;€&quot;\ * &quot;-&quot;_-;_-@_-"/>
    <numFmt numFmtId="173" formatCode="_-&quot;fl&quot;\ * #,##0_-;_-&quot;fl&quot;\ * #,##0\-;_-&quot;fl&quot;\ * &quot;-&quot;_-;_-@_-"/>
    <numFmt numFmtId="174" formatCode="_-&quot;fl&quot;\ * #,##0.00_-;_-&quot;fl&quot;\ * #,##0.00\-;_-&quot;fl&quot;\ * &quot;-&quot;??_-;_-@_-"/>
    <numFmt numFmtId="175" formatCode="0.0"/>
    <numFmt numFmtId="176" formatCode="d/mm/yy;@"/>
    <numFmt numFmtId="177" formatCode="[$-413]d\ mmmm\ yyyy;@"/>
  </numFmts>
  <fonts count="13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u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b/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73" fontId="2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174" fontId="5" fillId="0" borderId="0" xfId="0" applyNumberFormat="1" applyFont="1"/>
    <xf numFmtId="175" fontId="5" fillId="0" borderId="0" xfId="0" applyNumberFormat="1" applyFont="1"/>
    <xf numFmtId="173" fontId="5" fillId="0" borderId="0" xfId="0" applyNumberFormat="1" applyFont="1"/>
    <xf numFmtId="14" fontId="5" fillId="0" borderId="0" xfId="0" applyNumberFormat="1" applyFont="1"/>
    <xf numFmtId="173" fontId="5" fillId="0" borderId="1" xfId="0" applyNumberFormat="1" applyFont="1" applyBorder="1"/>
    <xf numFmtId="0" fontId="7" fillId="0" borderId="0" xfId="0" applyFont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2" fontId="2" fillId="0" borderId="0" xfId="0" applyNumberFormat="1" applyFont="1"/>
    <xf numFmtId="172" fontId="2" fillId="0" borderId="2" xfId="0" applyNumberFormat="1" applyFont="1" applyBorder="1"/>
    <xf numFmtId="172" fontId="2" fillId="0" borderId="3" xfId="0" applyNumberFormat="1" applyFont="1" applyBorder="1"/>
    <xf numFmtId="172" fontId="5" fillId="0" borderId="1" xfId="0" applyNumberFormat="1" applyFont="1" applyBorder="1"/>
    <xf numFmtId="172" fontId="5" fillId="0" borderId="0" xfId="0" applyNumberFormat="1" applyFont="1"/>
    <xf numFmtId="172" fontId="5" fillId="0" borderId="3" xfId="0" applyNumberFormat="1" applyFont="1" applyBorder="1"/>
    <xf numFmtId="172" fontId="2" fillId="0" borderId="0" xfId="0" applyNumberFormat="1" applyFont="1" applyBorder="1"/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16" fontId="4" fillId="0" borderId="0" xfId="0" quotePrefix="1" applyNumberFormat="1" applyFont="1"/>
    <xf numFmtId="173" fontId="2" fillId="0" borderId="0" xfId="0" applyNumberFormat="1" applyFont="1" applyBorder="1"/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172" fontId="2" fillId="0" borderId="1" xfId="0" applyNumberFormat="1" applyFont="1" applyBorder="1" applyProtection="1">
      <protection locked="0"/>
    </xf>
    <xf numFmtId="172" fontId="2" fillId="0" borderId="0" xfId="0" applyNumberFormat="1" applyFont="1" applyBorder="1" applyProtection="1">
      <protection locked="0"/>
    </xf>
    <xf numFmtId="0" fontId="2" fillId="0" borderId="2" xfId="0" applyFont="1" applyBorder="1"/>
    <xf numFmtId="0" fontId="2" fillId="0" borderId="0" xfId="0" applyFont="1" applyBorder="1"/>
    <xf numFmtId="172" fontId="1" fillId="0" borderId="0" xfId="0" applyNumberFormat="1" applyFont="1"/>
    <xf numFmtId="172" fontId="1" fillId="0" borderId="2" xfId="0" applyNumberFormat="1" applyFont="1" applyBorder="1"/>
    <xf numFmtId="172" fontId="1" fillId="0" borderId="3" xfId="0" applyNumberFormat="1" applyFont="1" applyBorder="1"/>
    <xf numFmtId="172" fontId="1" fillId="0" borderId="0" xfId="0" applyNumberFormat="1" applyFont="1" applyBorder="1"/>
    <xf numFmtId="176" fontId="5" fillId="0" borderId="0" xfId="0" applyNumberFormat="1" applyFont="1"/>
    <xf numFmtId="172" fontId="5" fillId="0" borderId="0" xfId="0" applyNumberFormat="1" applyFont="1" applyBorder="1"/>
    <xf numFmtId="172" fontId="12" fillId="0" borderId="0" xfId="0" applyNumberFormat="1" applyFont="1"/>
    <xf numFmtId="14" fontId="5" fillId="0" borderId="0" xfId="0" applyNumberFormat="1" applyFont="1" applyAlignment="1">
      <alignment horizontal="center"/>
    </xf>
    <xf numFmtId="177" fontId="7" fillId="0" borderId="0" xfId="0" applyNumberFormat="1" applyFont="1" applyAlignment="1">
      <alignment horizontal="center"/>
    </xf>
    <xf numFmtId="42" fontId="0" fillId="0" borderId="0" xfId="0" applyNumberFormat="1"/>
    <xf numFmtId="42" fontId="2" fillId="0" borderId="0" xfId="0" applyNumberFormat="1" applyFont="1"/>
    <xf numFmtId="42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B9"/>
  <sheetViews>
    <sheetView workbookViewId="0">
      <selection activeCell="B4" sqref="B4"/>
    </sheetView>
  </sheetViews>
  <sheetFormatPr defaultColWidth="9.109375" defaultRowHeight="13.2"/>
  <cols>
    <col min="1" max="16384" width="9.109375" style="2"/>
  </cols>
  <sheetData>
    <row r="3" spans="2:2">
      <c r="B3" s="1" t="s">
        <v>145</v>
      </c>
    </row>
    <row r="5" spans="2:2">
      <c r="B5" s="3" t="s">
        <v>1</v>
      </c>
    </row>
    <row r="7" spans="2:2">
      <c r="B7" s="2" t="s">
        <v>2</v>
      </c>
    </row>
    <row r="8" spans="2:2" ht="17.399999999999999">
      <c r="B8" s="27" t="s">
        <v>3</v>
      </c>
    </row>
    <row r="9" spans="2:2">
      <c r="B9" s="2" t="s">
        <v>4</v>
      </c>
    </row>
  </sheetData>
  <phoneticPr fontId="1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C15:F52"/>
  <sheetViews>
    <sheetView topLeftCell="A13" workbookViewId="0">
      <selection activeCell="D43" sqref="D43"/>
    </sheetView>
  </sheetViews>
  <sheetFormatPr defaultColWidth="9.109375" defaultRowHeight="13.2"/>
  <cols>
    <col min="1" max="2" width="9.109375" style="2"/>
    <col min="3" max="3" width="10.6640625" style="2" bestFit="1" customWidth="1"/>
    <col min="4" max="4" width="9.109375" style="2"/>
    <col min="5" max="5" width="15" style="2" customWidth="1"/>
    <col min="6" max="16384" width="9.109375" style="2"/>
  </cols>
  <sheetData>
    <row r="15" spans="3:3">
      <c r="C15" s="1" t="str">
        <f ca="1">Rapport!B3</f>
        <v>RAPPORT 2016</v>
      </c>
    </row>
    <row r="17" spans="3:6">
      <c r="C17" s="3" t="str">
        <f ca="1">Rapport!B5</f>
        <v>uitgebracht aan</v>
      </c>
    </row>
    <row r="19" spans="3:6">
      <c r="C19" s="2" t="str">
        <f ca="1">Rapport!B7</f>
        <v>het bestuur van</v>
      </c>
    </row>
    <row r="20" spans="3:6" ht="17.399999999999999">
      <c r="C20" s="27" t="str">
        <f ca="1">Rapport!B8</f>
        <v>Stichting Stoomhoutzagerij Nahuis</v>
      </c>
    </row>
    <row r="21" spans="3:6">
      <c r="C21" s="2" t="str">
        <f ca="1">Rapport!B9</f>
        <v>te Groenlo</v>
      </c>
    </row>
    <row r="25" spans="3:6" ht="13.8">
      <c r="C25" s="25" t="s">
        <v>74</v>
      </c>
    </row>
    <row r="28" spans="3:6" ht="13.8">
      <c r="C28" s="26" t="s">
        <v>75</v>
      </c>
    </row>
    <row r="29" spans="3:6">
      <c r="F29" s="3" t="s">
        <v>70</v>
      </c>
    </row>
    <row r="30" spans="3:6">
      <c r="C30" s="2" t="s">
        <v>138</v>
      </c>
      <c r="F30" s="24" t="s">
        <v>71</v>
      </c>
    </row>
    <row r="31" spans="3:6">
      <c r="C31" s="2" t="s">
        <v>146</v>
      </c>
      <c r="F31" s="24" t="s">
        <v>175</v>
      </c>
    </row>
    <row r="32" spans="3:6">
      <c r="C32" s="2" t="s">
        <v>148</v>
      </c>
      <c r="F32" s="24" t="s">
        <v>72</v>
      </c>
    </row>
    <row r="33" spans="3:6">
      <c r="C33" s="2" t="s">
        <v>147</v>
      </c>
      <c r="F33" s="24" t="s">
        <v>72</v>
      </c>
    </row>
    <row r="34" spans="3:6">
      <c r="C34" s="2" t="s">
        <v>62</v>
      </c>
      <c r="F34" s="24" t="s">
        <v>73</v>
      </c>
    </row>
    <row r="35" spans="3:6">
      <c r="C35" s="2" t="s">
        <v>88</v>
      </c>
      <c r="F35" s="24" t="s">
        <v>89</v>
      </c>
    </row>
    <row r="37" spans="3:6" ht="13.8">
      <c r="C37" s="26" t="s">
        <v>91</v>
      </c>
    </row>
    <row r="39" spans="3:6">
      <c r="C39" s="2" t="s">
        <v>76</v>
      </c>
      <c r="F39" s="24" t="s">
        <v>139</v>
      </c>
    </row>
    <row r="52" spans="3:3">
      <c r="C52" s="3" t="s">
        <v>149</v>
      </c>
    </row>
  </sheetData>
  <phoneticPr fontId="1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5:H49"/>
  <sheetViews>
    <sheetView workbookViewId="0">
      <selection activeCell="C31" sqref="C31"/>
    </sheetView>
  </sheetViews>
  <sheetFormatPr defaultRowHeight="13.2"/>
  <cols>
    <col min="7" max="7" width="10.33203125" bestFit="1" customWidth="1"/>
  </cols>
  <sheetData>
    <row r="5" spans="1:1" s="2" customFormat="1"/>
    <row r="6" spans="1:1" s="2" customFormat="1">
      <c r="A6" s="1" t="s">
        <v>155</v>
      </c>
    </row>
    <row r="7" spans="1:1" s="2" customFormat="1"/>
    <row r="8" spans="1:1" s="2" customFormat="1">
      <c r="A8" s="2" t="s">
        <v>134</v>
      </c>
    </row>
    <row r="9" spans="1:1" s="2" customFormat="1">
      <c r="A9" s="2" t="s">
        <v>135</v>
      </c>
    </row>
    <row r="10" spans="1:1" s="2" customFormat="1">
      <c r="A10" s="2" t="s">
        <v>136</v>
      </c>
    </row>
    <row r="11" spans="1:1" s="2" customFormat="1">
      <c r="A11" s="2" t="s">
        <v>137</v>
      </c>
    </row>
    <row r="12" spans="1:1" s="2" customFormat="1">
      <c r="A12" s="2" t="s">
        <v>142</v>
      </c>
    </row>
    <row r="13" spans="1:1" s="2" customFormat="1">
      <c r="A13" s="2" t="s">
        <v>153</v>
      </c>
    </row>
    <row r="14" spans="1:1" s="2" customFormat="1">
      <c r="A14" s="2" t="s">
        <v>154</v>
      </c>
    </row>
    <row r="15" spans="1:1" s="2" customFormat="1"/>
    <row r="16" spans="1:1" s="2" customFormat="1"/>
    <row r="17" spans="1:8" s="2" customFormat="1">
      <c r="A17" s="4" t="s">
        <v>156</v>
      </c>
    </row>
    <row r="18" spans="1:8" s="2" customFormat="1">
      <c r="A18" s="2" t="s">
        <v>161</v>
      </c>
      <c r="G18" s="48"/>
      <c r="H18" s="47"/>
    </row>
    <row r="19" spans="1:8" s="2" customFormat="1">
      <c r="A19" s="2" t="s">
        <v>157</v>
      </c>
      <c r="G19" s="48"/>
      <c r="H19" s="47"/>
    </row>
    <row r="20" spans="1:8" s="2" customFormat="1">
      <c r="A20" s="2" t="s">
        <v>158</v>
      </c>
      <c r="G20" s="48"/>
      <c r="H20" s="47"/>
    </row>
    <row r="21" spans="1:8" s="2" customFormat="1">
      <c r="A21" s="2" t="s">
        <v>159</v>
      </c>
      <c r="G21" s="48"/>
      <c r="H21" s="47"/>
    </row>
    <row r="22" spans="1:8" s="2" customFormat="1">
      <c r="G22" s="48"/>
      <c r="H22" s="47"/>
    </row>
    <row r="23" spans="1:8" s="2" customFormat="1">
      <c r="G23" s="47"/>
      <c r="H23" s="47"/>
    </row>
    <row r="24" spans="1:8" s="2" customFormat="1">
      <c r="A24" s="4" t="s">
        <v>160</v>
      </c>
      <c r="G24" s="47"/>
      <c r="H24" s="47"/>
    </row>
    <row r="25" spans="1:8" s="2" customFormat="1">
      <c r="A25" s="2" t="s">
        <v>164</v>
      </c>
      <c r="G25" s="48"/>
      <c r="H25" s="47"/>
    </row>
    <row r="26" spans="1:8" s="2" customFormat="1">
      <c r="A26" s="2" t="s">
        <v>162</v>
      </c>
      <c r="G26" s="48"/>
      <c r="H26" s="47"/>
    </row>
    <row r="27" spans="1:8" s="2" customFormat="1">
      <c r="A27" s="2" t="s">
        <v>163</v>
      </c>
      <c r="G27" s="48"/>
      <c r="H27" s="47"/>
    </row>
    <row r="28" spans="1:8" s="2" customFormat="1">
      <c r="G28" s="48"/>
      <c r="H28" s="47"/>
    </row>
    <row r="29" spans="1:8" s="2" customFormat="1">
      <c r="G29" s="47"/>
      <c r="H29" s="47"/>
    </row>
    <row r="30" spans="1:8" s="2" customFormat="1">
      <c r="G30" s="47"/>
      <c r="H30" s="47"/>
    </row>
    <row r="31" spans="1:8">
      <c r="G31" s="46"/>
      <c r="H31" s="46"/>
    </row>
    <row r="32" spans="1:8">
      <c r="G32" s="46"/>
      <c r="H32" s="46"/>
    </row>
    <row r="33" spans="7:8">
      <c r="G33" s="46"/>
      <c r="H33" s="46"/>
    </row>
    <row r="34" spans="7:8">
      <c r="G34" s="46"/>
      <c r="H34" s="46"/>
    </row>
    <row r="35" spans="7:8">
      <c r="G35" s="46"/>
      <c r="H35" s="46"/>
    </row>
    <row r="36" spans="7:8">
      <c r="G36" s="46"/>
      <c r="H36" s="46"/>
    </row>
    <row r="37" spans="7:8">
      <c r="G37" s="46"/>
      <c r="H37" s="46"/>
    </row>
    <row r="38" spans="7:8">
      <c r="G38" s="46"/>
      <c r="H38" s="46"/>
    </row>
    <row r="39" spans="7:8">
      <c r="G39" s="46"/>
      <c r="H39" s="46"/>
    </row>
    <row r="40" spans="7:8">
      <c r="G40" s="46"/>
      <c r="H40" s="46"/>
    </row>
    <row r="41" spans="7:8">
      <c r="G41" s="46"/>
      <c r="H41" s="46"/>
    </row>
    <row r="42" spans="7:8">
      <c r="G42" s="46"/>
      <c r="H42" s="46"/>
    </row>
    <row r="43" spans="7:8">
      <c r="G43" s="46"/>
      <c r="H43" s="46"/>
    </row>
    <row r="44" spans="7:8">
      <c r="G44" s="46"/>
      <c r="H44" s="46"/>
    </row>
    <row r="45" spans="7:8">
      <c r="G45" s="46"/>
      <c r="H45" s="46"/>
    </row>
    <row r="46" spans="7:8">
      <c r="G46" s="46"/>
      <c r="H46" s="46"/>
    </row>
    <row r="47" spans="7:8">
      <c r="G47" s="46"/>
      <c r="H47" s="46"/>
    </row>
    <row r="48" spans="7:8">
      <c r="G48" s="46"/>
      <c r="H48" s="46"/>
    </row>
    <row r="49" spans="7:8">
      <c r="G49" s="46"/>
      <c r="H49" s="46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&amp;L&amp;"Arial,Vet"&amp;12Stichting Stoomhoutzagerij Nahuis</oddHeader>
    <oddFooter>&amp;C- 1 -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4:H41"/>
  <sheetViews>
    <sheetView workbookViewId="0">
      <selection activeCell="E8" sqref="E8"/>
    </sheetView>
  </sheetViews>
  <sheetFormatPr defaultColWidth="9.109375" defaultRowHeight="13.2"/>
  <cols>
    <col min="1" max="2" width="9.109375" style="2"/>
    <col min="3" max="3" width="7.6640625" style="2" customWidth="1"/>
    <col min="4" max="4" width="11" style="2" customWidth="1"/>
    <col min="5" max="5" width="14" style="2" customWidth="1"/>
    <col min="6" max="6" width="4" style="2" customWidth="1"/>
    <col min="7" max="7" width="9.6640625" style="2" customWidth="1"/>
    <col min="8" max="8" width="14.5546875" style="2" customWidth="1"/>
    <col min="9" max="16384" width="9.109375" style="2"/>
  </cols>
  <sheetData>
    <row r="4" spans="1:8">
      <c r="G4" s="4" t="s">
        <v>77</v>
      </c>
    </row>
    <row r="6" spans="1:8">
      <c r="A6" s="4" t="s">
        <v>79</v>
      </c>
      <c r="E6" s="45">
        <v>42735</v>
      </c>
      <c r="H6" s="45">
        <v>42369</v>
      </c>
    </row>
    <row r="9" spans="1:8">
      <c r="A9" s="1" t="s">
        <v>80</v>
      </c>
    </row>
    <row r="11" spans="1:8">
      <c r="A11" s="1" t="s">
        <v>41</v>
      </c>
      <c r="D11" s="5"/>
      <c r="E11" s="5"/>
      <c r="F11" s="5"/>
      <c r="G11" s="5"/>
      <c r="H11" s="5"/>
    </row>
    <row r="12" spans="1:8">
      <c r="A12" s="2" t="s">
        <v>5</v>
      </c>
      <c r="D12" s="17">
        <f ca="1">'Overzicht Vaste Aktiva'!X9</f>
        <v>136134.06482704167</v>
      </c>
      <c r="E12" s="5"/>
      <c r="F12" s="5"/>
      <c r="G12" s="17">
        <v>136134</v>
      </c>
      <c r="H12" s="5"/>
    </row>
    <row r="13" spans="1:8">
      <c r="A13" s="2" t="s">
        <v>6</v>
      </c>
      <c r="D13" s="17">
        <f ca="1">'Overzicht Vaste Aktiva'!X17</f>
        <v>1</v>
      </c>
      <c r="E13" s="5"/>
      <c r="F13" s="5"/>
      <c r="G13" s="17">
        <v>1</v>
      </c>
      <c r="H13" s="5"/>
    </row>
    <row r="14" spans="1:8">
      <c r="A14" s="2" t="s">
        <v>7</v>
      </c>
      <c r="D14" s="23">
        <f ca="1">'Overzicht Vaste Aktiva'!X21</f>
        <v>3091.6046122221164</v>
      </c>
      <c r="E14" s="5"/>
      <c r="F14" s="5"/>
      <c r="G14" s="23">
        <v>3092</v>
      </c>
      <c r="H14" s="5"/>
    </row>
    <row r="15" spans="1:8">
      <c r="A15" s="2" t="s">
        <v>113</v>
      </c>
      <c r="D15" s="23">
        <f ca="1">'Overzicht Vaste Aktiva'!X24</f>
        <v>500</v>
      </c>
      <c r="E15" s="5"/>
      <c r="F15" s="5"/>
      <c r="G15" s="23">
        <v>500</v>
      </c>
      <c r="H15" s="5"/>
    </row>
    <row r="16" spans="1:8">
      <c r="A16" s="2" t="s">
        <v>122</v>
      </c>
      <c r="D16" s="18">
        <f ca="1">'Overzicht Vaste Aktiva'!X27</f>
        <v>983</v>
      </c>
      <c r="E16" s="5"/>
      <c r="F16" s="5"/>
      <c r="G16" s="18">
        <v>1038</v>
      </c>
      <c r="H16" s="5"/>
    </row>
    <row r="17" spans="1:8">
      <c r="D17" s="5"/>
      <c r="E17" s="17">
        <f>SUM(D12:D16)</f>
        <v>140709.66943926379</v>
      </c>
      <c r="F17" s="5"/>
      <c r="G17" s="5"/>
      <c r="H17" s="17">
        <f>SUM(G12:G16)</f>
        <v>140765</v>
      </c>
    </row>
    <row r="18" spans="1:8">
      <c r="D18" s="5"/>
      <c r="E18" s="5"/>
      <c r="F18" s="5"/>
      <c r="G18" s="5"/>
      <c r="H18" s="5"/>
    </row>
    <row r="19" spans="1:8">
      <c r="D19" s="5"/>
      <c r="E19" s="5"/>
      <c r="F19" s="5"/>
      <c r="G19" s="5"/>
      <c r="H19" s="5"/>
    </row>
    <row r="20" spans="1:8">
      <c r="A20" s="1" t="s">
        <v>78</v>
      </c>
      <c r="D20" s="5"/>
      <c r="E20" s="5"/>
      <c r="F20" s="5"/>
      <c r="G20" s="5"/>
      <c r="H20" s="5"/>
    </row>
    <row r="21" spans="1:8">
      <c r="D21" s="5"/>
      <c r="E21" s="5"/>
      <c r="F21" s="5"/>
      <c r="G21" s="5"/>
      <c r="H21" s="5"/>
    </row>
    <row r="22" spans="1:8">
      <c r="A22" s="1" t="s">
        <v>0</v>
      </c>
      <c r="D22" s="5"/>
      <c r="E22" s="5"/>
      <c r="F22" s="5"/>
      <c r="G22" s="5"/>
      <c r="H22" s="5"/>
    </row>
    <row r="23" spans="1:8">
      <c r="A23" s="2" t="s">
        <v>8</v>
      </c>
      <c r="D23" s="17">
        <v>0</v>
      </c>
      <c r="E23" s="17"/>
      <c r="F23" s="5"/>
      <c r="G23" s="17">
        <v>0</v>
      </c>
      <c r="H23" s="17"/>
    </row>
    <row r="24" spans="1:8">
      <c r="A24" s="2" t="s">
        <v>118</v>
      </c>
      <c r="D24" s="17">
        <v>1484</v>
      </c>
      <c r="E24" s="17"/>
      <c r="F24" s="5"/>
      <c r="G24" s="17">
        <v>484</v>
      </c>
      <c r="H24" s="17"/>
    </row>
    <row r="25" spans="1:8">
      <c r="A25" s="2" t="s">
        <v>114</v>
      </c>
      <c r="D25" s="18">
        <v>1422</v>
      </c>
      <c r="E25" s="17"/>
      <c r="F25" s="5"/>
      <c r="G25" s="18">
        <v>1577</v>
      </c>
      <c r="H25" s="17"/>
    </row>
    <row r="26" spans="1:8">
      <c r="E26" s="17">
        <f>SUM(D23:D25)</f>
        <v>2906</v>
      </c>
      <c r="F26" s="5"/>
      <c r="H26" s="17">
        <f>SUM(G23:G25)</f>
        <v>2061</v>
      </c>
    </row>
    <row r="27" spans="1:8">
      <c r="D27" s="5"/>
      <c r="E27" s="5"/>
      <c r="F27" s="5"/>
      <c r="G27" s="5"/>
      <c r="H27" s="5"/>
    </row>
    <row r="28" spans="1:8">
      <c r="A28" s="1" t="s">
        <v>10</v>
      </c>
      <c r="D28" s="5"/>
      <c r="E28" s="5"/>
      <c r="F28" s="5"/>
      <c r="G28" s="5"/>
      <c r="H28" s="5"/>
    </row>
    <row r="29" spans="1:8">
      <c r="A29" s="2" t="s">
        <v>11</v>
      </c>
      <c r="D29" s="17">
        <v>179</v>
      </c>
      <c r="E29" s="5"/>
      <c r="F29" s="5"/>
      <c r="G29" s="17">
        <v>99</v>
      </c>
      <c r="H29" s="5"/>
    </row>
    <row r="30" spans="1:8">
      <c r="A30" s="2" t="s">
        <v>12</v>
      </c>
      <c r="D30" s="17">
        <v>164</v>
      </c>
      <c r="E30" s="5"/>
      <c r="F30" s="5"/>
      <c r="G30" s="17">
        <v>553</v>
      </c>
      <c r="H30" s="5"/>
    </row>
    <row r="31" spans="1:8">
      <c r="A31" s="2" t="s">
        <v>13</v>
      </c>
      <c r="D31" s="17">
        <v>12002</v>
      </c>
      <c r="E31" s="5"/>
      <c r="F31" s="5"/>
      <c r="G31" s="17">
        <v>5875</v>
      </c>
      <c r="H31" s="5"/>
    </row>
    <row r="32" spans="1:8">
      <c r="A32" s="2" t="s">
        <v>14</v>
      </c>
      <c r="D32" s="18">
        <v>12087</v>
      </c>
      <c r="E32" s="5"/>
      <c r="F32" s="5"/>
      <c r="G32" s="18">
        <v>12210</v>
      </c>
      <c r="H32" s="5"/>
    </row>
    <row r="33" spans="4:8">
      <c r="D33" s="5"/>
      <c r="E33" s="17">
        <f>SUM(D29:D32)</f>
        <v>24432</v>
      </c>
      <c r="F33" s="5"/>
      <c r="G33" s="5"/>
      <c r="H33" s="17">
        <f>SUM(G29:G32)</f>
        <v>18737</v>
      </c>
    </row>
    <row r="34" spans="4:8">
      <c r="D34" s="5"/>
      <c r="E34" s="17"/>
      <c r="F34" s="5"/>
      <c r="G34" s="5"/>
      <c r="H34" s="17"/>
    </row>
    <row r="35" spans="4:8">
      <c r="D35" s="5"/>
      <c r="E35" s="5"/>
      <c r="F35" s="5"/>
      <c r="G35" s="5"/>
      <c r="H35" s="5"/>
    </row>
    <row r="36" spans="4:8" ht="13.8" thickBot="1">
      <c r="D36" s="5"/>
      <c r="E36" s="19">
        <f>SUM(E17:E35)</f>
        <v>168047.66943926379</v>
      </c>
      <c r="F36" s="5"/>
      <c r="G36" s="5"/>
      <c r="H36" s="19">
        <f>SUM(H17:H33)</f>
        <v>161563</v>
      </c>
    </row>
    <row r="37" spans="4:8" ht="13.8" thickTop="1">
      <c r="D37" s="5"/>
      <c r="E37" s="5"/>
      <c r="F37" s="5"/>
      <c r="G37" s="5"/>
      <c r="H37" s="5"/>
    </row>
    <row r="38" spans="4:8">
      <c r="D38" s="5"/>
      <c r="E38" s="5"/>
      <c r="F38" s="5"/>
      <c r="G38" s="5"/>
      <c r="H38" s="5"/>
    </row>
    <row r="39" spans="4:8">
      <c r="D39" s="5"/>
      <c r="E39" s="5"/>
      <c r="F39" s="5"/>
      <c r="G39" s="5"/>
      <c r="H39" s="5"/>
    </row>
    <row r="40" spans="4:8">
      <c r="D40" s="5"/>
      <c r="E40" s="5"/>
      <c r="F40" s="5"/>
      <c r="G40" s="5"/>
      <c r="H40" s="5"/>
    </row>
    <row r="41" spans="4:8">
      <c r="D41" s="5"/>
      <c r="E41" s="5"/>
      <c r="F41" s="5"/>
      <c r="G41" s="5"/>
      <c r="H41" s="5"/>
    </row>
  </sheetData>
  <phoneticPr fontId="1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 xml:space="preserve">&amp;L&amp;"Arial,Vet"&amp;12Stichting Stoomhoutzagerij Nahuis 
</oddHead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4:H37"/>
  <sheetViews>
    <sheetView workbookViewId="0">
      <selection activeCell="H33" sqref="H33"/>
    </sheetView>
  </sheetViews>
  <sheetFormatPr defaultColWidth="9.109375" defaultRowHeight="13.2"/>
  <cols>
    <col min="1" max="2" width="9.109375" style="2"/>
    <col min="3" max="3" width="8.44140625" style="2" customWidth="1"/>
    <col min="4" max="4" width="9.6640625" style="2" customWidth="1"/>
    <col min="5" max="5" width="13.88671875" style="2" customWidth="1"/>
    <col min="6" max="6" width="4" style="2" customWidth="1"/>
    <col min="7" max="7" width="9.6640625" style="2" customWidth="1"/>
    <col min="8" max="8" width="13.88671875" style="2" customWidth="1"/>
    <col min="9" max="16384" width="9.109375" style="2"/>
  </cols>
  <sheetData>
    <row r="4" spans="1:8">
      <c r="A4" s="28"/>
      <c r="G4" s="4" t="s">
        <v>77</v>
      </c>
    </row>
    <row r="6" spans="1:8">
      <c r="A6" s="4" t="s">
        <v>15</v>
      </c>
      <c r="E6" s="45">
        <v>42735</v>
      </c>
      <c r="H6" s="45">
        <v>42369</v>
      </c>
    </row>
    <row r="8" spans="1:8">
      <c r="A8" s="1" t="s">
        <v>16</v>
      </c>
    </row>
    <row r="9" spans="1:8">
      <c r="A9" s="2" t="s">
        <v>17</v>
      </c>
      <c r="E9" s="17">
        <v>66647</v>
      </c>
      <c r="F9" s="5"/>
      <c r="G9" s="5"/>
      <c r="H9" s="17">
        <v>61055</v>
      </c>
    </row>
    <row r="10" spans="1:8">
      <c r="E10" s="5"/>
      <c r="F10" s="5"/>
      <c r="G10" s="5"/>
      <c r="H10" s="5"/>
    </row>
    <row r="11" spans="1:8">
      <c r="E11" s="5"/>
      <c r="F11" s="5"/>
      <c r="G11" s="5"/>
      <c r="H11" s="5"/>
    </row>
    <row r="12" spans="1:8">
      <c r="E12" s="5"/>
      <c r="F12" s="5"/>
      <c r="G12" s="5"/>
      <c r="H12" s="5"/>
    </row>
    <row r="13" spans="1:8">
      <c r="A13" s="1" t="s">
        <v>18</v>
      </c>
      <c r="E13" s="5"/>
      <c r="F13" s="5"/>
      <c r="G13" s="5"/>
      <c r="H13" s="5"/>
    </row>
    <row r="14" spans="1:8">
      <c r="A14" s="2" t="s">
        <v>19</v>
      </c>
      <c r="D14" s="17"/>
      <c r="E14" s="17">
        <v>101012</v>
      </c>
      <c r="F14" s="5"/>
      <c r="G14" s="17"/>
      <c r="H14" s="17">
        <v>97640</v>
      </c>
    </row>
    <row r="15" spans="1:8">
      <c r="D15" s="23"/>
      <c r="F15" s="5"/>
      <c r="G15" s="23"/>
      <c r="H15" s="17"/>
    </row>
    <row r="16" spans="1:8">
      <c r="D16" s="36"/>
      <c r="E16" s="17"/>
      <c r="F16" s="5"/>
      <c r="G16" s="17"/>
      <c r="H16" s="17"/>
    </row>
    <row r="17" spans="1:8">
      <c r="E17" s="5"/>
      <c r="F17" s="5"/>
      <c r="G17" s="5"/>
      <c r="H17" s="5"/>
    </row>
    <row r="18" spans="1:8">
      <c r="A18" s="1" t="s">
        <v>20</v>
      </c>
      <c r="E18" s="5"/>
      <c r="F18" s="5"/>
      <c r="G18" s="5"/>
      <c r="H18" s="5"/>
    </row>
    <row r="19" spans="1:8">
      <c r="A19" s="2" t="s">
        <v>106</v>
      </c>
      <c r="D19" s="17">
        <v>158</v>
      </c>
      <c r="E19" s="5"/>
      <c r="F19" s="5"/>
      <c r="G19" s="17">
        <v>2570</v>
      </c>
      <c r="H19" s="5"/>
    </row>
    <row r="20" spans="1:8">
      <c r="A20" s="2" t="s">
        <v>117</v>
      </c>
      <c r="D20" s="17">
        <v>0</v>
      </c>
      <c r="E20" s="5"/>
      <c r="F20" s="5"/>
      <c r="G20" s="17">
        <v>0</v>
      </c>
      <c r="H20" s="5"/>
    </row>
    <row r="21" spans="1:8">
      <c r="A21" s="2" t="s">
        <v>107</v>
      </c>
      <c r="D21" s="18">
        <v>231</v>
      </c>
      <c r="E21" s="5"/>
      <c r="F21" s="5"/>
      <c r="G21" s="18">
        <v>298</v>
      </c>
      <c r="H21" s="5"/>
    </row>
    <row r="22" spans="1:8">
      <c r="D22" s="23"/>
      <c r="E22" s="17">
        <f>SUM(D19:D21)</f>
        <v>389</v>
      </c>
      <c r="F22" s="5"/>
      <c r="G22" s="23"/>
      <c r="H22" s="17">
        <f>SUM(G19:G21)</f>
        <v>2868</v>
      </c>
    </row>
    <row r="23" spans="1:8">
      <c r="D23" s="29"/>
      <c r="F23" s="5"/>
      <c r="G23" s="29"/>
    </row>
    <row r="24" spans="1:8">
      <c r="D24" s="5"/>
      <c r="E24" s="5"/>
      <c r="F24" s="5"/>
      <c r="G24" s="5"/>
      <c r="H24" s="5"/>
    </row>
    <row r="25" spans="1:8">
      <c r="D25" s="5"/>
      <c r="E25" s="5"/>
      <c r="F25" s="5"/>
      <c r="G25" s="5"/>
      <c r="H25" s="5"/>
    </row>
    <row r="26" spans="1:8" ht="13.5" customHeight="1">
      <c r="D26" s="5"/>
      <c r="E26" s="5"/>
      <c r="F26" s="5"/>
      <c r="G26" s="5"/>
      <c r="H26" s="5"/>
    </row>
    <row r="27" spans="1:8" ht="13.5" customHeight="1">
      <c r="D27" s="5"/>
      <c r="E27" s="5"/>
      <c r="F27" s="5"/>
      <c r="G27" s="5"/>
      <c r="H27" s="5"/>
    </row>
    <row r="28" spans="1:8">
      <c r="D28" s="5"/>
      <c r="E28" s="5"/>
      <c r="F28" s="5"/>
      <c r="G28" s="5"/>
      <c r="H28" s="5"/>
    </row>
    <row r="29" spans="1:8">
      <c r="D29" s="5"/>
      <c r="E29" s="5"/>
      <c r="F29" s="5"/>
      <c r="G29" s="5"/>
      <c r="H29" s="5"/>
    </row>
    <row r="30" spans="1:8">
      <c r="E30" s="5"/>
      <c r="F30" s="5"/>
      <c r="G30" s="5"/>
      <c r="H30" s="5"/>
    </row>
    <row r="31" spans="1:8">
      <c r="E31" s="5"/>
      <c r="F31" s="5"/>
      <c r="G31" s="5"/>
      <c r="H31" s="5"/>
    </row>
    <row r="32" spans="1:8">
      <c r="E32" s="5"/>
      <c r="F32" s="5"/>
      <c r="G32" s="5"/>
      <c r="H32" s="5"/>
    </row>
    <row r="33" spans="5:8">
      <c r="E33" s="5"/>
      <c r="F33" s="5"/>
      <c r="G33" s="5"/>
      <c r="H33" s="5"/>
    </row>
    <row r="36" spans="5:8" ht="13.8" thickBot="1">
      <c r="E36" s="19">
        <f>SUM(E9:E34)</f>
        <v>168048</v>
      </c>
      <c r="H36" s="19">
        <f>SUM(H9:H22)</f>
        <v>161563</v>
      </c>
    </row>
    <row r="37" spans="5:8" ht="13.8" thickTop="1"/>
  </sheetData>
  <phoneticPr fontId="1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 xml:space="preserve">&amp;L&amp;"Arial,Vet"&amp;12Stichting Stoomhoutzagerij Nahuis
</oddHead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4:I191"/>
  <sheetViews>
    <sheetView tabSelected="1" workbookViewId="0">
      <selection activeCell="E23" sqref="E23"/>
    </sheetView>
  </sheetViews>
  <sheetFormatPr defaultColWidth="9.109375" defaultRowHeight="13.2"/>
  <cols>
    <col min="1" max="1" width="9.109375" style="2"/>
    <col min="2" max="2" width="14.88671875" style="2" customWidth="1"/>
    <col min="3" max="3" width="9.109375" style="2"/>
    <col min="4" max="4" width="3" style="2" customWidth="1"/>
    <col min="5" max="5" width="9.109375" style="2"/>
    <col min="6" max="6" width="3.109375" style="2" customWidth="1"/>
    <col min="7" max="7" width="9.109375" style="2"/>
    <col min="8" max="8" width="3.33203125" style="2" customWidth="1"/>
    <col min="9" max="9" width="9.109375" style="2"/>
    <col min="10" max="10" width="3.109375" style="2" customWidth="1"/>
    <col min="11" max="16384" width="9.109375" style="2"/>
  </cols>
  <sheetData>
    <row r="4" spans="1:9">
      <c r="A4" s="4" t="s">
        <v>150</v>
      </c>
    </row>
    <row r="5" spans="1:9">
      <c r="A5" s="2" t="s">
        <v>67</v>
      </c>
    </row>
    <row r="6" spans="1:9">
      <c r="A6" s="4" t="s">
        <v>151</v>
      </c>
    </row>
    <row r="9" spans="1:9">
      <c r="C9" s="2" t="s">
        <v>22</v>
      </c>
      <c r="E9" s="2" t="s">
        <v>69</v>
      </c>
      <c r="G9" s="2" t="s">
        <v>69</v>
      </c>
      <c r="I9" s="2" t="s">
        <v>69</v>
      </c>
    </row>
    <row r="10" spans="1:9">
      <c r="A10" s="1" t="s">
        <v>21</v>
      </c>
      <c r="C10" s="16">
        <v>2017</v>
      </c>
      <c r="E10" s="16">
        <v>2016</v>
      </c>
      <c r="G10" s="15">
        <v>2015</v>
      </c>
      <c r="I10" s="15">
        <v>2014</v>
      </c>
    </row>
    <row r="12" spans="1:9">
      <c r="A12" s="2" t="s">
        <v>92</v>
      </c>
      <c r="C12" s="37">
        <v>8000</v>
      </c>
      <c r="D12" s="37"/>
      <c r="E12" s="37">
        <v>8353</v>
      </c>
      <c r="F12" s="17"/>
      <c r="G12" s="17">
        <v>7972</v>
      </c>
      <c r="H12" s="17"/>
      <c r="I12" s="17">
        <v>8007</v>
      </c>
    </row>
    <row r="13" spans="1:9">
      <c r="A13" s="2" t="s">
        <v>93</v>
      </c>
      <c r="C13" s="37">
        <v>3600</v>
      </c>
      <c r="D13" s="43"/>
      <c r="E13" s="37">
        <v>3648</v>
      </c>
      <c r="F13" s="17"/>
      <c r="G13" s="17">
        <v>4033</v>
      </c>
      <c r="H13" s="17"/>
      <c r="I13" s="17">
        <v>2695</v>
      </c>
    </row>
    <row r="14" spans="1:9">
      <c r="A14" s="2" t="s">
        <v>94</v>
      </c>
      <c r="C14" s="37">
        <v>1800</v>
      </c>
      <c r="D14" s="37"/>
      <c r="E14" s="37">
        <v>2800</v>
      </c>
      <c r="F14" s="17"/>
      <c r="G14" s="17">
        <v>1279</v>
      </c>
      <c r="H14" s="17"/>
      <c r="I14" s="17">
        <v>0</v>
      </c>
    </row>
    <row r="15" spans="1:9">
      <c r="A15" s="2" t="s">
        <v>95</v>
      </c>
      <c r="C15" s="37">
        <v>450</v>
      </c>
      <c r="D15" s="37"/>
      <c r="E15" s="37">
        <v>500</v>
      </c>
      <c r="F15" s="17"/>
      <c r="G15" s="17">
        <v>450</v>
      </c>
      <c r="H15" s="17"/>
      <c r="I15" s="17">
        <v>1514</v>
      </c>
    </row>
    <row r="16" spans="1:9">
      <c r="A16" s="2" t="s">
        <v>96</v>
      </c>
      <c r="C16" s="37">
        <v>450</v>
      </c>
      <c r="D16" s="37"/>
      <c r="E16" s="37">
        <v>1085</v>
      </c>
      <c r="F16" s="17"/>
      <c r="G16" s="17">
        <v>446</v>
      </c>
      <c r="H16" s="17"/>
      <c r="I16" s="17">
        <v>400</v>
      </c>
    </row>
    <row r="17" spans="1:9">
      <c r="A17" s="2" t="s">
        <v>116</v>
      </c>
      <c r="C17" s="37">
        <v>0</v>
      </c>
      <c r="D17" s="37"/>
      <c r="E17" s="37">
        <v>0</v>
      </c>
      <c r="F17" s="17"/>
      <c r="G17" s="17">
        <v>0</v>
      </c>
      <c r="H17" s="17"/>
      <c r="I17" s="17">
        <v>22</v>
      </c>
    </row>
    <row r="18" spans="1:9">
      <c r="A18" s="2" t="s">
        <v>97</v>
      </c>
      <c r="C18" s="37">
        <v>20</v>
      </c>
      <c r="D18" s="37"/>
      <c r="E18" s="37">
        <v>23</v>
      </c>
      <c r="F18" s="17"/>
      <c r="G18" s="17">
        <v>0</v>
      </c>
      <c r="H18" s="17"/>
      <c r="I18" s="17">
        <v>39</v>
      </c>
    </row>
    <row r="19" spans="1:9">
      <c r="A19" s="2" t="s">
        <v>98</v>
      </c>
      <c r="C19" s="38">
        <v>936</v>
      </c>
      <c r="D19" s="37"/>
      <c r="E19" s="38">
        <v>936</v>
      </c>
      <c r="F19" s="17"/>
      <c r="G19" s="18">
        <v>936</v>
      </c>
      <c r="H19" s="17"/>
      <c r="I19" s="18">
        <v>936</v>
      </c>
    </row>
    <row r="20" spans="1:9">
      <c r="C20" s="37">
        <f>SUM(C12:C19)</f>
        <v>15256</v>
      </c>
      <c r="D20" s="37"/>
      <c r="E20" s="37">
        <f>SUM(E12:E19)</f>
        <v>17345</v>
      </c>
      <c r="F20" s="17"/>
      <c r="G20" s="17">
        <f>SUM(G12:G19)</f>
        <v>15116</v>
      </c>
      <c r="H20" s="17"/>
      <c r="I20" s="17">
        <f>SUM(I12:I19)</f>
        <v>13613</v>
      </c>
    </row>
    <row r="21" spans="1:9">
      <c r="C21" s="37"/>
      <c r="D21" s="37"/>
      <c r="E21" s="37"/>
      <c r="F21" s="17"/>
      <c r="G21" s="17"/>
      <c r="H21" s="17"/>
      <c r="I21" s="17"/>
    </row>
    <row r="22" spans="1:9">
      <c r="C22" s="37"/>
      <c r="D22" s="37"/>
      <c r="E22" s="37"/>
      <c r="F22" s="17"/>
      <c r="G22" s="17"/>
      <c r="H22" s="17"/>
      <c r="I22" s="17"/>
    </row>
    <row r="23" spans="1:9">
      <c r="A23" s="1" t="s">
        <v>23</v>
      </c>
      <c r="C23" s="37"/>
      <c r="D23" s="37"/>
      <c r="E23" s="37"/>
      <c r="F23" s="17"/>
      <c r="G23" s="17"/>
      <c r="H23" s="17"/>
      <c r="I23" s="17"/>
    </row>
    <row r="24" spans="1:9">
      <c r="C24" s="37"/>
      <c r="D24" s="37"/>
      <c r="E24" s="37"/>
      <c r="F24" s="17"/>
      <c r="G24" s="17"/>
      <c r="H24" s="17"/>
      <c r="I24" s="17"/>
    </row>
    <row r="25" spans="1:9">
      <c r="A25" s="2" t="s">
        <v>100</v>
      </c>
      <c r="C25" s="37">
        <v>200</v>
      </c>
      <c r="D25" s="37"/>
      <c r="E25" s="37">
        <v>172</v>
      </c>
      <c r="F25" s="17"/>
      <c r="G25" s="17">
        <v>226</v>
      </c>
      <c r="H25" s="17"/>
      <c r="I25" s="17">
        <v>175</v>
      </c>
    </row>
    <row r="26" spans="1:9">
      <c r="A26" s="2" t="s">
        <v>24</v>
      </c>
      <c r="C26" s="37">
        <v>2300</v>
      </c>
      <c r="D26" s="37"/>
      <c r="E26" s="37">
        <v>2363</v>
      </c>
      <c r="F26" s="17"/>
      <c r="G26" s="17">
        <v>1772</v>
      </c>
      <c r="H26" s="17"/>
      <c r="I26" s="17">
        <v>1290</v>
      </c>
    </row>
    <row r="27" spans="1:9">
      <c r="A27" s="2" t="s">
        <v>25</v>
      </c>
      <c r="C27" s="37">
        <v>400</v>
      </c>
      <c r="D27" s="37"/>
      <c r="E27" s="37">
        <v>360</v>
      </c>
      <c r="F27" s="17"/>
      <c r="G27" s="17">
        <v>520</v>
      </c>
      <c r="H27" s="17"/>
      <c r="I27" s="17">
        <v>875</v>
      </c>
    </row>
    <row r="28" spans="1:9">
      <c r="A28" s="2" t="s">
        <v>152</v>
      </c>
      <c r="C28" s="37"/>
      <c r="D28" s="37"/>
      <c r="E28" s="37"/>
      <c r="F28" s="17"/>
      <c r="G28" s="17"/>
      <c r="H28" s="17"/>
      <c r="I28" s="17"/>
    </row>
    <row r="29" spans="1:9">
      <c r="A29" s="2" t="s">
        <v>120</v>
      </c>
      <c r="C29" s="37">
        <v>650</v>
      </c>
      <c r="D29" s="37"/>
      <c r="E29" s="37">
        <v>600</v>
      </c>
      <c r="F29" s="17"/>
      <c r="G29" s="17">
        <v>642</v>
      </c>
      <c r="H29" s="17"/>
      <c r="I29" s="17">
        <v>617</v>
      </c>
    </row>
    <row r="30" spans="1:9">
      <c r="A30" s="2" t="s">
        <v>26</v>
      </c>
      <c r="C30" s="37">
        <v>200</v>
      </c>
      <c r="D30" s="37"/>
      <c r="E30" s="37">
        <v>241</v>
      </c>
      <c r="F30" s="17"/>
      <c r="G30" s="17">
        <v>140</v>
      </c>
      <c r="H30" s="17"/>
      <c r="I30" s="17">
        <v>181</v>
      </c>
    </row>
    <row r="31" spans="1:9">
      <c r="A31" s="2" t="s">
        <v>9</v>
      </c>
      <c r="C31" s="37">
        <v>2150</v>
      </c>
      <c r="D31" s="37"/>
      <c r="E31" s="37">
        <v>2088</v>
      </c>
      <c r="F31" s="17"/>
      <c r="G31" s="17">
        <v>2218</v>
      </c>
      <c r="H31" s="17"/>
      <c r="I31" s="17">
        <v>2386</v>
      </c>
    </row>
    <row r="32" spans="1:9">
      <c r="A32" s="2" t="s">
        <v>28</v>
      </c>
      <c r="C32" s="37">
        <v>1600</v>
      </c>
      <c r="D32" s="37"/>
      <c r="E32" s="37">
        <v>1573</v>
      </c>
      <c r="F32" s="17"/>
      <c r="G32" s="17">
        <v>1581</v>
      </c>
      <c r="H32" s="17"/>
      <c r="I32" s="17">
        <v>1567</v>
      </c>
    </row>
    <row r="33" spans="1:9">
      <c r="A33" s="2" t="s">
        <v>27</v>
      </c>
      <c r="C33" s="37">
        <v>175</v>
      </c>
      <c r="D33" s="37"/>
      <c r="E33" s="37">
        <v>278</v>
      </c>
      <c r="F33" s="17"/>
      <c r="G33" s="17">
        <v>127</v>
      </c>
      <c r="H33" s="17"/>
      <c r="I33" s="17">
        <v>127</v>
      </c>
    </row>
    <row r="34" spans="1:9">
      <c r="A34" s="2" t="s">
        <v>35</v>
      </c>
      <c r="C34" s="37">
        <v>1050</v>
      </c>
      <c r="D34" s="37"/>
      <c r="E34" s="37">
        <v>932</v>
      </c>
      <c r="F34" s="17"/>
      <c r="G34" s="17">
        <v>1370</v>
      </c>
      <c r="H34" s="17"/>
      <c r="I34" s="17">
        <v>800</v>
      </c>
    </row>
    <row r="35" spans="1:9">
      <c r="A35" s="2" t="s">
        <v>29</v>
      </c>
      <c r="C35" s="37">
        <v>0</v>
      </c>
      <c r="D35" s="37"/>
      <c r="E35" s="37">
        <v>0</v>
      </c>
      <c r="F35" s="17"/>
      <c r="G35" s="17">
        <v>0</v>
      </c>
      <c r="H35" s="17"/>
      <c r="I35" s="17">
        <v>0</v>
      </c>
    </row>
    <row r="36" spans="1:9">
      <c r="A36" s="2" t="s">
        <v>30</v>
      </c>
      <c r="C36" s="37">
        <v>1300</v>
      </c>
      <c r="D36" s="37"/>
      <c r="E36" s="37">
        <v>1522</v>
      </c>
      <c r="F36" s="17"/>
      <c r="G36" s="17">
        <v>1319</v>
      </c>
      <c r="H36" s="17"/>
      <c r="I36" s="17">
        <v>748</v>
      </c>
    </row>
    <row r="37" spans="1:9">
      <c r="A37" s="2" t="s">
        <v>31</v>
      </c>
      <c r="C37" s="37">
        <v>100</v>
      </c>
      <c r="D37" s="37"/>
      <c r="E37" s="37">
        <v>0</v>
      </c>
      <c r="F37" s="17"/>
      <c r="G37" s="17">
        <v>185</v>
      </c>
      <c r="H37" s="17"/>
      <c r="I37" s="17">
        <v>60</v>
      </c>
    </row>
    <row r="38" spans="1:9">
      <c r="A38" s="2" t="s">
        <v>32</v>
      </c>
      <c r="C38" s="37">
        <v>1700</v>
      </c>
      <c r="D38" s="37"/>
      <c r="E38" s="37">
        <v>1446</v>
      </c>
      <c r="F38" s="17"/>
      <c r="G38" s="17">
        <v>2191</v>
      </c>
      <c r="H38" s="17"/>
      <c r="I38" s="17">
        <v>1486</v>
      </c>
    </row>
    <row r="39" spans="1:9">
      <c r="A39" s="2" t="s">
        <v>33</v>
      </c>
      <c r="C39" s="37">
        <v>0</v>
      </c>
      <c r="D39" s="37"/>
      <c r="E39" s="37">
        <v>0</v>
      </c>
      <c r="F39" s="17"/>
      <c r="G39" s="17">
        <v>0</v>
      </c>
      <c r="H39" s="17"/>
      <c r="I39" s="17">
        <v>9</v>
      </c>
    </row>
    <row r="40" spans="1:9">
      <c r="A40" s="2" t="s">
        <v>34</v>
      </c>
      <c r="C40" s="38">
        <v>55</v>
      </c>
      <c r="D40" s="37"/>
      <c r="E40" s="38">
        <v>55</v>
      </c>
      <c r="F40" s="17"/>
      <c r="G40" s="18">
        <v>138</v>
      </c>
      <c r="H40" s="17"/>
      <c r="I40" s="18">
        <v>1825</v>
      </c>
    </row>
    <row r="41" spans="1:9">
      <c r="C41" s="37">
        <f>SUM(C25:C40)</f>
        <v>11880</v>
      </c>
      <c r="D41" s="37"/>
      <c r="E41" s="37">
        <f>SUM(E25:E40)</f>
        <v>11630</v>
      </c>
      <c r="F41" s="17"/>
      <c r="G41" s="17">
        <f>SUM(G25:G40)</f>
        <v>12429</v>
      </c>
      <c r="H41" s="17"/>
      <c r="I41" s="17">
        <f>SUM(I25:I40)</f>
        <v>12146</v>
      </c>
    </row>
    <row r="42" spans="1:9">
      <c r="C42" s="37"/>
      <c r="D42" s="37"/>
      <c r="E42" s="37"/>
      <c r="F42" s="17"/>
      <c r="G42" s="17"/>
      <c r="H42" s="17"/>
      <c r="I42" s="17"/>
    </row>
    <row r="43" spans="1:9" ht="13.8" thickBot="1">
      <c r="A43" s="4" t="s">
        <v>22</v>
      </c>
      <c r="C43" s="39">
        <f>C20-C41</f>
        <v>3376</v>
      </c>
      <c r="D43" s="37"/>
      <c r="E43" s="37"/>
      <c r="F43" s="17"/>
      <c r="G43" s="17"/>
      <c r="H43" s="17"/>
      <c r="I43" s="17"/>
    </row>
    <row r="44" spans="1:9" ht="13.8" thickTop="1">
      <c r="A44" s="4" t="s">
        <v>36</v>
      </c>
      <c r="C44" s="1"/>
      <c r="D44" s="37"/>
      <c r="E44" s="37">
        <f>E20-E41</f>
        <v>5715</v>
      </c>
      <c r="F44" s="17"/>
      <c r="G44" s="17">
        <f>G20-G41</f>
        <v>2687</v>
      </c>
      <c r="H44" s="17"/>
      <c r="I44" s="17">
        <f>I20-I41</f>
        <v>1467</v>
      </c>
    </row>
    <row r="45" spans="1:9">
      <c r="C45" s="37"/>
      <c r="D45" s="37"/>
      <c r="E45" s="37"/>
      <c r="F45" s="17"/>
      <c r="G45" s="17"/>
      <c r="H45" s="17"/>
      <c r="I45" s="17"/>
    </row>
    <row r="46" spans="1:9">
      <c r="C46" s="37"/>
      <c r="D46" s="37"/>
      <c r="E46" s="37"/>
      <c r="F46" s="17"/>
      <c r="G46" s="17"/>
      <c r="H46" s="17"/>
      <c r="I46" s="17"/>
    </row>
    <row r="47" spans="1:9">
      <c r="A47" s="2" t="s">
        <v>141</v>
      </c>
      <c r="C47" s="37"/>
      <c r="D47" s="37"/>
      <c r="E47" s="37">
        <v>0</v>
      </c>
      <c r="F47" s="17"/>
      <c r="G47" s="17"/>
      <c r="H47" s="17"/>
      <c r="I47" s="17">
        <v>1481</v>
      </c>
    </row>
    <row r="48" spans="1:9">
      <c r="A48" s="2" t="s">
        <v>140</v>
      </c>
      <c r="C48" s="37"/>
      <c r="D48" s="37"/>
      <c r="E48" s="37">
        <v>-123</v>
      </c>
      <c r="F48" s="17"/>
      <c r="G48" s="17">
        <v>-4944</v>
      </c>
      <c r="H48" s="17"/>
      <c r="I48" s="17"/>
    </row>
    <row r="49" spans="1:9">
      <c r="A49" s="2" t="s">
        <v>127</v>
      </c>
      <c r="C49" s="37"/>
      <c r="D49" s="37"/>
      <c r="E49" s="37">
        <v>0</v>
      </c>
      <c r="F49" s="17"/>
      <c r="G49" s="17"/>
      <c r="H49" s="17"/>
      <c r="I49" s="17">
        <v>3099</v>
      </c>
    </row>
    <row r="50" spans="1:9" ht="13.8" thickBot="1">
      <c r="A50" s="1" t="s">
        <v>124</v>
      </c>
      <c r="C50" s="40"/>
      <c r="D50" s="37"/>
      <c r="E50" s="39">
        <f>SUM(E44:E49)</f>
        <v>5592</v>
      </c>
      <c r="F50" s="17"/>
      <c r="G50" s="19">
        <f>G44+G48</f>
        <v>-2257</v>
      </c>
      <c r="H50" s="17"/>
      <c r="I50" s="19">
        <f>I44+I47-I49</f>
        <v>-151</v>
      </c>
    </row>
    <row r="51" spans="1:9" ht="13.8" thickTop="1">
      <c r="C51" s="17"/>
      <c r="D51" s="17"/>
      <c r="E51" s="17"/>
      <c r="F51" s="17"/>
      <c r="G51" s="17"/>
      <c r="H51" s="17"/>
      <c r="I51" s="17"/>
    </row>
    <row r="52" spans="1:9">
      <c r="C52" s="5"/>
      <c r="D52" s="5"/>
      <c r="E52" s="5"/>
      <c r="F52" s="5"/>
      <c r="G52" s="5"/>
      <c r="H52" s="5"/>
      <c r="I52" s="5"/>
    </row>
    <row r="53" spans="1:9">
      <c r="C53" s="5"/>
      <c r="D53" s="5"/>
      <c r="E53" s="5"/>
      <c r="F53" s="5"/>
      <c r="G53" s="5"/>
      <c r="H53" s="5"/>
      <c r="I53" s="5"/>
    </row>
    <row r="54" spans="1:9">
      <c r="C54" s="5"/>
      <c r="D54" s="5"/>
      <c r="E54" s="5"/>
      <c r="F54" s="5"/>
      <c r="G54" s="5"/>
      <c r="H54" s="5"/>
      <c r="I54" s="5"/>
    </row>
    <row r="55" spans="1:9">
      <c r="C55" s="5"/>
      <c r="D55" s="5"/>
      <c r="E55" s="5"/>
      <c r="F55" s="5"/>
      <c r="G55" s="5"/>
      <c r="H55" s="5"/>
      <c r="I55" s="5"/>
    </row>
    <row r="56" spans="1:9">
      <c r="C56" s="5"/>
      <c r="D56" s="5"/>
      <c r="E56" s="5"/>
      <c r="F56" s="5"/>
      <c r="G56" s="5"/>
      <c r="H56" s="5"/>
      <c r="I56" s="5"/>
    </row>
    <row r="57" spans="1:9">
      <c r="C57" s="5"/>
      <c r="D57" s="5"/>
      <c r="E57" s="5"/>
      <c r="F57" s="5"/>
      <c r="G57" s="5"/>
      <c r="H57" s="5"/>
      <c r="I57" s="5"/>
    </row>
    <row r="58" spans="1:9">
      <c r="C58" s="5"/>
      <c r="D58" s="5"/>
      <c r="E58" s="5"/>
      <c r="F58" s="5"/>
      <c r="G58" s="5"/>
      <c r="H58" s="5"/>
      <c r="I58" s="5"/>
    </row>
    <row r="59" spans="1:9">
      <c r="C59" s="5"/>
      <c r="D59" s="5"/>
      <c r="E59" s="5"/>
      <c r="F59" s="5"/>
      <c r="G59" s="5"/>
      <c r="H59" s="5"/>
      <c r="I59" s="5"/>
    </row>
    <row r="60" spans="1:9">
      <c r="C60" s="5"/>
      <c r="D60" s="5"/>
      <c r="E60" s="5"/>
      <c r="F60" s="5"/>
      <c r="G60" s="5"/>
      <c r="H60" s="5"/>
      <c r="I60" s="5"/>
    </row>
    <row r="61" spans="1:9">
      <c r="C61" s="5"/>
      <c r="D61" s="5"/>
      <c r="E61" s="5"/>
      <c r="F61" s="5"/>
      <c r="G61" s="5"/>
      <c r="H61" s="5"/>
      <c r="I61" s="5"/>
    </row>
    <row r="62" spans="1:9">
      <c r="C62" s="5"/>
      <c r="D62" s="5"/>
      <c r="E62" s="5"/>
      <c r="F62" s="5"/>
      <c r="G62" s="5"/>
      <c r="H62" s="5"/>
      <c r="I62" s="5"/>
    </row>
    <row r="63" spans="1:9">
      <c r="C63" s="5"/>
      <c r="D63" s="5"/>
      <c r="E63" s="5"/>
      <c r="F63" s="5"/>
      <c r="G63" s="5"/>
      <c r="H63" s="5"/>
      <c r="I63" s="5"/>
    </row>
    <row r="64" spans="1:9">
      <c r="C64" s="5"/>
      <c r="D64" s="5"/>
      <c r="E64" s="5"/>
      <c r="F64" s="5"/>
      <c r="G64" s="5"/>
      <c r="H64" s="5"/>
      <c r="I64" s="5"/>
    </row>
    <row r="65" spans="3:9">
      <c r="C65" s="5"/>
      <c r="D65" s="5"/>
      <c r="E65" s="5"/>
      <c r="F65" s="5"/>
      <c r="G65" s="5"/>
      <c r="H65" s="5"/>
      <c r="I65" s="5"/>
    </row>
    <row r="66" spans="3:9">
      <c r="C66" s="5"/>
      <c r="D66" s="5"/>
      <c r="E66" s="5"/>
      <c r="F66" s="5"/>
      <c r="G66" s="5"/>
      <c r="H66" s="5"/>
      <c r="I66" s="5"/>
    </row>
    <row r="67" spans="3:9">
      <c r="C67" s="5"/>
      <c r="D67" s="5"/>
      <c r="E67" s="5"/>
      <c r="F67" s="5"/>
      <c r="G67" s="5"/>
      <c r="H67" s="5"/>
      <c r="I67" s="5"/>
    </row>
    <row r="68" spans="3:9">
      <c r="C68" s="5"/>
      <c r="D68" s="5"/>
      <c r="E68" s="5"/>
      <c r="F68" s="5"/>
      <c r="G68" s="5"/>
      <c r="H68" s="5"/>
      <c r="I68" s="5"/>
    </row>
    <row r="69" spans="3:9">
      <c r="C69" s="5"/>
      <c r="D69" s="5"/>
      <c r="E69" s="5"/>
      <c r="F69" s="5"/>
      <c r="G69" s="5"/>
      <c r="H69" s="5"/>
      <c r="I69" s="5"/>
    </row>
    <row r="70" spans="3:9">
      <c r="C70" s="5"/>
      <c r="D70" s="5"/>
      <c r="E70" s="5"/>
      <c r="F70" s="5"/>
      <c r="G70" s="5"/>
      <c r="H70" s="5"/>
      <c r="I70" s="5"/>
    </row>
    <row r="71" spans="3:9">
      <c r="C71" s="5"/>
      <c r="D71" s="5"/>
      <c r="E71" s="5"/>
      <c r="F71" s="5"/>
      <c r="G71" s="5"/>
      <c r="H71" s="5"/>
      <c r="I71" s="5"/>
    </row>
    <row r="72" spans="3:9">
      <c r="C72" s="5"/>
      <c r="D72" s="5"/>
      <c r="E72" s="5"/>
      <c r="F72" s="5"/>
      <c r="G72" s="5"/>
      <c r="H72" s="5"/>
      <c r="I72" s="5"/>
    </row>
    <row r="73" spans="3:9">
      <c r="C73" s="5"/>
      <c r="D73" s="5"/>
      <c r="E73" s="5"/>
      <c r="F73" s="5"/>
      <c r="G73" s="5"/>
      <c r="H73" s="5"/>
      <c r="I73" s="5"/>
    </row>
    <row r="74" spans="3:9">
      <c r="C74" s="5"/>
      <c r="D74" s="5"/>
      <c r="E74" s="5"/>
      <c r="F74" s="5"/>
      <c r="G74" s="5"/>
      <c r="H74" s="5"/>
      <c r="I74" s="5"/>
    </row>
    <row r="75" spans="3:9">
      <c r="C75" s="5"/>
      <c r="D75" s="5"/>
      <c r="E75" s="5"/>
      <c r="F75" s="5"/>
      <c r="G75" s="5"/>
      <c r="H75" s="5"/>
      <c r="I75" s="5"/>
    </row>
    <row r="76" spans="3:9">
      <c r="C76" s="5"/>
      <c r="D76" s="5"/>
      <c r="E76" s="5"/>
      <c r="F76" s="5"/>
      <c r="G76" s="5"/>
      <c r="H76" s="5"/>
      <c r="I76" s="5"/>
    </row>
    <row r="77" spans="3:9">
      <c r="C77" s="5"/>
      <c r="D77" s="5"/>
      <c r="E77" s="5"/>
      <c r="F77" s="5"/>
      <c r="G77" s="5"/>
      <c r="H77" s="5"/>
      <c r="I77" s="5"/>
    </row>
    <row r="78" spans="3:9">
      <c r="C78" s="5"/>
      <c r="D78" s="5"/>
      <c r="E78" s="5"/>
      <c r="F78" s="5"/>
      <c r="G78" s="5"/>
      <c r="H78" s="5"/>
      <c r="I78" s="5"/>
    </row>
    <row r="79" spans="3:9">
      <c r="C79" s="5"/>
      <c r="D79" s="5"/>
      <c r="E79" s="5"/>
      <c r="F79" s="5"/>
      <c r="G79" s="5"/>
      <c r="H79" s="5"/>
      <c r="I79" s="5"/>
    </row>
    <row r="80" spans="3:9">
      <c r="C80" s="5"/>
      <c r="D80" s="5"/>
      <c r="E80" s="5"/>
      <c r="F80" s="5"/>
      <c r="G80" s="5"/>
      <c r="H80" s="5"/>
      <c r="I80" s="5"/>
    </row>
    <row r="81" spans="3:9">
      <c r="C81" s="5"/>
      <c r="D81" s="5"/>
      <c r="E81" s="5"/>
      <c r="F81" s="5"/>
      <c r="G81" s="5"/>
      <c r="H81" s="5"/>
      <c r="I81" s="5"/>
    </row>
    <row r="82" spans="3:9">
      <c r="C82" s="5"/>
      <c r="D82" s="5"/>
      <c r="E82" s="5"/>
      <c r="F82" s="5"/>
      <c r="G82" s="5"/>
      <c r="H82" s="5"/>
      <c r="I82" s="5"/>
    </row>
    <row r="83" spans="3:9">
      <c r="C83" s="5"/>
      <c r="D83" s="5"/>
      <c r="E83" s="5"/>
      <c r="F83" s="5"/>
      <c r="G83" s="5"/>
      <c r="H83" s="5"/>
      <c r="I83" s="5"/>
    </row>
    <row r="84" spans="3:9">
      <c r="C84" s="5"/>
      <c r="D84" s="5"/>
      <c r="E84" s="5"/>
      <c r="F84" s="5"/>
      <c r="G84" s="5"/>
      <c r="H84" s="5"/>
      <c r="I84" s="5"/>
    </row>
    <row r="85" spans="3:9">
      <c r="C85" s="5"/>
      <c r="D85" s="5"/>
      <c r="E85" s="5"/>
      <c r="F85" s="5"/>
      <c r="G85" s="5"/>
      <c r="H85" s="5"/>
      <c r="I85" s="5"/>
    </row>
    <row r="86" spans="3:9">
      <c r="C86" s="5"/>
      <c r="D86" s="5"/>
      <c r="E86" s="5"/>
      <c r="F86" s="5"/>
      <c r="G86" s="5"/>
      <c r="H86" s="5"/>
      <c r="I86" s="5"/>
    </row>
    <row r="87" spans="3:9">
      <c r="C87" s="5"/>
      <c r="D87" s="5"/>
      <c r="E87" s="5"/>
      <c r="F87" s="5"/>
      <c r="G87" s="5"/>
      <c r="H87" s="5"/>
      <c r="I87" s="5"/>
    </row>
    <row r="88" spans="3:9">
      <c r="C88" s="5"/>
      <c r="D88" s="5"/>
      <c r="E88" s="5"/>
      <c r="F88" s="5"/>
      <c r="G88" s="5"/>
      <c r="H88" s="5"/>
      <c r="I88" s="5"/>
    </row>
    <row r="89" spans="3:9">
      <c r="C89" s="5"/>
      <c r="D89" s="5"/>
      <c r="E89" s="5"/>
      <c r="F89" s="5"/>
      <c r="G89" s="5"/>
      <c r="H89" s="5"/>
      <c r="I89" s="5"/>
    </row>
    <row r="90" spans="3:9">
      <c r="C90" s="5"/>
      <c r="D90" s="5"/>
      <c r="E90" s="5"/>
      <c r="F90" s="5"/>
      <c r="G90" s="5"/>
      <c r="H90" s="5"/>
      <c r="I90" s="5"/>
    </row>
    <row r="91" spans="3:9">
      <c r="C91" s="5"/>
      <c r="D91" s="5"/>
      <c r="E91" s="5"/>
      <c r="F91" s="5"/>
      <c r="G91" s="5"/>
      <c r="H91" s="5"/>
      <c r="I91" s="5"/>
    </row>
    <row r="92" spans="3:9">
      <c r="C92" s="5"/>
      <c r="D92" s="5"/>
      <c r="E92" s="5"/>
      <c r="F92" s="5"/>
      <c r="G92" s="5"/>
      <c r="H92" s="5"/>
      <c r="I92" s="5"/>
    </row>
    <row r="93" spans="3:9">
      <c r="C93" s="5"/>
      <c r="D93" s="5"/>
      <c r="E93" s="5"/>
      <c r="F93" s="5"/>
      <c r="G93" s="5"/>
      <c r="H93" s="5"/>
      <c r="I93" s="5"/>
    </row>
    <row r="94" spans="3:9">
      <c r="C94" s="5"/>
      <c r="D94" s="5"/>
      <c r="E94" s="5"/>
      <c r="F94" s="5"/>
      <c r="G94" s="5"/>
      <c r="H94" s="5"/>
      <c r="I94" s="5"/>
    </row>
    <row r="95" spans="3:9">
      <c r="C95" s="5"/>
      <c r="D95" s="5"/>
      <c r="E95" s="5"/>
      <c r="F95" s="5"/>
      <c r="G95" s="5"/>
      <c r="H95" s="5"/>
      <c r="I95" s="5"/>
    </row>
    <row r="96" spans="3:9">
      <c r="C96" s="5"/>
      <c r="D96" s="5"/>
      <c r="E96" s="5"/>
      <c r="F96" s="5"/>
      <c r="G96" s="5"/>
      <c r="H96" s="5"/>
      <c r="I96" s="5"/>
    </row>
    <row r="97" spans="3:9">
      <c r="C97" s="5"/>
      <c r="D97" s="5"/>
      <c r="E97" s="5"/>
      <c r="F97" s="5"/>
      <c r="G97" s="5"/>
      <c r="H97" s="5"/>
      <c r="I97" s="5"/>
    </row>
    <row r="98" spans="3:9">
      <c r="C98" s="5"/>
      <c r="D98" s="5"/>
      <c r="E98" s="5"/>
      <c r="F98" s="5"/>
      <c r="G98" s="5"/>
      <c r="H98" s="5"/>
      <c r="I98" s="5"/>
    </row>
    <row r="99" spans="3:9">
      <c r="C99" s="5"/>
      <c r="D99" s="5"/>
      <c r="E99" s="5"/>
      <c r="F99" s="5"/>
      <c r="G99" s="5"/>
      <c r="H99" s="5"/>
      <c r="I99" s="5"/>
    </row>
    <row r="100" spans="3:9">
      <c r="C100" s="5"/>
      <c r="D100" s="5"/>
      <c r="E100" s="5"/>
      <c r="F100" s="5"/>
      <c r="G100" s="5"/>
      <c r="H100" s="5"/>
      <c r="I100" s="5"/>
    </row>
    <row r="101" spans="3:9">
      <c r="C101" s="5"/>
      <c r="D101" s="5"/>
      <c r="E101" s="5"/>
      <c r="F101" s="5"/>
      <c r="G101" s="5"/>
      <c r="H101" s="5"/>
      <c r="I101" s="5"/>
    </row>
    <row r="102" spans="3:9">
      <c r="C102" s="5"/>
      <c r="D102" s="5"/>
      <c r="E102" s="5"/>
      <c r="F102" s="5"/>
      <c r="G102" s="5"/>
      <c r="H102" s="5"/>
      <c r="I102" s="5"/>
    </row>
    <row r="103" spans="3:9">
      <c r="C103" s="5"/>
      <c r="D103" s="5"/>
      <c r="E103" s="5"/>
      <c r="F103" s="5"/>
      <c r="G103" s="5"/>
      <c r="H103" s="5"/>
      <c r="I103" s="5"/>
    </row>
    <row r="104" spans="3:9">
      <c r="C104" s="5"/>
      <c r="D104" s="5"/>
      <c r="E104" s="5"/>
      <c r="F104" s="5"/>
      <c r="G104" s="5"/>
      <c r="H104" s="5"/>
      <c r="I104" s="5"/>
    </row>
    <row r="105" spans="3:9">
      <c r="C105" s="5"/>
      <c r="D105" s="5"/>
      <c r="E105" s="5"/>
      <c r="F105" s="5"/>
      <c r="G105" s="5"/>
      <c r="H105" s="5"/>
      <c r="I105" s="5"/>
    </row>
    <row r="106" spans="3:9">
      <c r="C106" s="5"/>
      <c r="D106" s="5"/>
      <c r="E106" s="5"/>
      <c r="F106" s="5"/>
      <c r="G106" s="5"/>
      <c r="H106" s="5"/>
      <c r="I106" s="5"/>
    </row>
    <row r="107" spans="3:9">
      <c r="C107" s="5"/>
      <c r="D107" s="5"/>
      <c r="E107" s="5"/>
      <c r="F107" s="5"/>
      <c r="G107" s="5"/>
      <c r="H107" s="5"/>
      <c r="I107" s="5"/>
    </row>
    <row r="108" spans="3:9">
      <c r="C108" s="5"/>
      <c r="D108" s="5"/>
      <c r="E108" s="5"/>
      <c r="F108" s="5"/>
      <c r="G108" s="5"/>
      <c r="H108" s="5"/>
      <c r="I108" s="5"/>
    </row>
    <row r="109" spans="3:9">
      <c r="C109" s="5"/>
      <c r="D109" s="5"/>
      <c r="E109" s="5"/>
      <c r="F109" s="5"/>
      <c r="G109" s="5"/>
      <c r="H109" s="5"/>
      <c r="I109" s="5"/>
    </row>
    <row r="110" spans="3:9">
      <c r="C110" s="5"/>
      <c r="D110" s="5"/>
      <c r="E110" s="5"/>
      <c r="F110" s="5"/>
      <c r="G110" s="5"/>
      <c r="H110" s="5"/>
      <c r="I110" s="5"/>
    </row>
    <row r="111" spans="3:9">
      <c r="C111" s="5"/>
      <c r="D111" s="5"/>
      <c r="E111" s="5"/>
      <c r="F111" s="5"/>
      <c r="G111" s="5"/>
      <c r="H111" s="5"/>
      <c r="I111" s="5"/>
    </row>
    <row r="112" spans="3:9">
      <c r="C112" s="5"/>
      <c r="D112" s="5"/>
      <c r="E112" s="5"/>
      <c r="F112" s="5"/>
      <c r="G112" s="5"/>
      <c r="H112" s="5"/>
      <c r="I112" s="5"/>
    </row>
    <row r="113" spans="3:9">
      <c r="C113" s="5"/>
      <c r="D113" s="5"/>
      <c r="E113" s="5"/>
      <c r="F113" s="5"/>
      <c r="G113" s="5"/>
      <c r="H113" s="5"/>
      <c r="I113" s="5"/>
    </row>
    <row r="114" spans="3:9">
      <c r="C114" s="5"/>
      <c r="D114" s="5"/>
      <c r="E114" s="5"/>
      <c r="F114" s="5"/>
      <c r="G114" s="5"/>
      <c r="H114" s="5"/>
      <c r="I114" s="5"/>
    </row>
    <row r="115" spans="3:9">
      <c r="C115" s="5"/>
      <c r="D115" s="5"/>
      <c r="E115" s="5"/>
      <c r="F115" s="5"/>
      <c r="G115" s="5"/>
      <c r="H115" s="5"/>
      <c r="I115" s="5"/>
    </row>
    <row r="116" spans="3:9">
      <c r="C116" s="5"/>
      <c r="D116" s="5"/>
      <c r="E116" s="5"/>
      <c r="F116" s="5"/>
      <c r="G116" s="5"/>
      <c r="H116" s="5"/>
      <c r="I116" s="5"/>
    </row>
    <row r="117" spans="3:9">
      <c r="C117" s="5"/>
      <c r="D117" s="5"/>
      <c r="E117" s="5"/>
      <c r="F117" s="5"/>
      <c r="G117" s="5"/>
      <c r="H117" s="5"/>
      <c r="I117" s="5"/>
    </row>
    <row r="118" spans="3:9">
      <c r="C118" s="5"/>
      <c r="D118" s="5"/>
      <c r="E118" s="5"/>
      <c r="F118" s="5"/>
      <c r="G118" s="5"/>
      <c r="H118" s="5"/>
      <c r="I118" s="5"/>
    </row>
    <row r="119" spans="3:9">
      <c r="C119" s="5"/>
      <c r="D119" s="5"/>
      <c r="E119" s="5"/>
      <c r="F119" s="5"/>
      <c r="G119" s="5"/>
      <c r="H119" s="5"/>
      <c r="I119" s="5"/>
    </row>
    <row r="120" spans="3:9">
      <c r="C120" s="5"/>
      <c r="D120" s="5"/>
      <c r="E120" s="5"/>
      <c r="F120" s="5"/>
      <c r="G120" s="5"/>
      <c r="H120" s="5"/>
      <c r="I120" s="5"/>
    </row>
    <row r="121" spans="3:9">
      <c r="C121" s="5"/>
      <c r="D121" s="5"/>
      <c r="E121" s="5"/>
      <c r="F121" s="5"/>
      <c r="G121" s="5"/>
      <c r="H121" s="5"/>
      <c r="I121" s="5"/>
    </row>
    <row r="122" spans="3:9">
      <c r="C122" s="5"/>
      <c r="D122" s="5"/>
      <c r="E122" s="5"/>
      <c r="F122" s="5"/>
      <c r="G122" s="5"/>
      <c r="H122" s="5"/>
      <c r="I122" s="5"/>
    </row>
    <row r="123" spans="3:9">
      <c r="C123" s="5"/>
      <c r="D123" s="5"/>
      <c r="E123" s="5"/>
      <c r="F123" s="5"/>
      <c r="G123" s="5"/>
      <c r="H123" s="5"/>
      <c r="I123" s="5"/>
    </row>
    <row r="124" spans="3:9">
      <c r="C124" s="5"/>
      <c r="D124" s="5"/>
      <c r="E124" s="5"/>
      <c r="F124" s="5"/>
      <c r="G124" s="5"/>
      <c r="H124" s="5"/>
      <c r="I124" s="5"/>
    </row>
    <row r="125" spans="3:9">
      <c r="C125" s="5"/>
      <c r="D125" s="5"/>
      <c r="E125" s="5"/>
      <c r="F125" s="5"/>
      <c r="G125" s="5"/>
      <c r="H125" s="5"/>
      <c r="I125" s="5"/>
    </row>
    <row r="126" spans="3:9">
      <c r="C126" s="5"/>
      <c r="D126" s="5"/>
      <c r="E126" s="5"/>
      <c r="F126" s="5"/>
      <c r="G126" s="5"/>
      <c r="H126" s="5"/>
      <c r="I126" s="5"/>
    </row>
    <row r="127" spans="3:9">
      <c r="C127" s="5"/>
      <c r="D127" s="5"/>
      <c r="E127" s="5"/>
      <c r="F127" s="5"/>
      <c r="G127" s="5"/>
      <c r="H127" s="5"/>
      <c r="I127" s="5"/>
    </row>
    <row r="128" spans="3:9">
      <c r="C128" s="5"/>
      <c r="D128" s="5"/>
      <c r="E128" s="5"/>
      <c r="F128" s="5"/>
      <c r="G128" s="5"/>
      <c r="H128" s="5"/>
      <c r="I128" s="5"/>
    </row>
    <row r="129" spans="3:9">
      <c r="C129" s="5"/>
      <c r="D129" s="5"/>
      <c r="E129" s="5"/>
      <c r="F129" s="5"/>
      <c r="G129" s="5"/>
      <c r="H129" s="5"/>
      <c r="I129" s="5"/>
    </row>
    <row r="130" spans="3:9">
      <c r="C130" s="5"/>
      <c r="D130" s="5"/>
      <c r="E130" s="5"/>
      <c r="F130" s="5"/>
      <c r="G130" s="5"/>
      <c r="H130" s="5"/>
      <c r="I130" s="5"/>
    </row>
    <row r="131" spans="3:9">
      <c r="C131" s="5"/>
      <c r="D131" s="5"/>
      <c r="E131" s="5"/>
      <c r="F131" s="5"/>
      <c r="G131" s="5"/>
      <c r="H131" s="5"/>
      <c r="I131" s="5"/>
    </row>
    <row r="132" spans="3:9">
      <c r="C132" s="5"/>
      <c r="D132" s="5"/>
      <c r="E132" s="5"/>
      <c r="F132" s="5"/>
      <c r="G132" s="5"/>
      <c r="H132" s="5"/>
      <c r="I132" s="5"/>
    </row>
    <row r="133" spans="3:9">
      <c r="C133" s="5"/>
      <c r="D133" s="5"/>
      <c r="E133" s="5"/>
      <c r="F133" s="5"/>
      <c r="G133" s="5"/>
      <c r="H133" s="5"/>
      <c r="I133" s="5"/>
    </row>
    <row r="134" spans="3:9">
      <c r="C134" s="5"/>
      <c r="D134" s="5"/>
      <c r="E134" s="5"/>
      <c r="F134" s="5"/>
      <c r="G134" s="5"/>
      <c r="H134" s="5"/>
      <c r="I134" s="5"/>
    </row>
    <row r="135" spans="3:9">
      <c r="C135" s="5"/>
      <c r="D135" s="5"/>
      <c r="E135" s="5"/>
      <c r="F135" s="5"/>
      <c r="G135" s="5"/>
      <c r="H135" s="5"/>
      <c r="I135" s="5"/>
    </row>
    <row r="136" spans="3:9">
      <c r="C136" s="5"/>
      <c r="D136" s="5"/>
      <c r="E136" s="5"/>
      <c r="F136" s="5"/>
      <c r="G136" s="5"/>
      <c r="H136" s="5"/>
      <c r="I136" s="5"/>
    </row>
    <row r="137" spans="3:9">
      <c r="C137" s="5"/>
      <c r="D137" s="5"/>
      <c r="E137" s="5"/>
      <c r="F137" s="5"/>
      <c r="G137" s="5"/>
      <c r="H137" s="5"/>
      <c r="I137" s="5"/>
    </row>
    <row r="138" spans="3:9">
      <c r="C138" s="5"/>
      <c r="D138" s="5"/>
      <c r="E138" s="5"/>
      <c r="F138" s="5"/>
      <c r="G138" s="5"/>
      <c r="H138" s="5"/>
      <c r="I138" s="5"/>
    </row>
    <row r="139" spans="3:9">
      <c r="C139" s="5"/>
      <c r="D139" s="5"/>
      <c r="E139" s="5"/>
      <c r="F139" s="5"/>
      <c r="G139" s="5"/>
      <c r="H139" s="5"/>
      <c r="I139" s="5"/>
    </row>
    <row r="140" spans="3:9">
      <c r="C140" s="5"/>
      <c r="D140" s="5"/>
      <c r="E140" s="5"/>
      <c r="F140" s="5"/>
      <c r="G140" s="5"/>
      <c r="H140" s="5"/>
      <c r="I140" s="5"/>
    </row>
    <row r="141" spans="3:9">
      <c r="C141" s="5"/>
      <c r="D141" s="5"/>
      <c r="E141" s="5"/>
      <c r="F141" s="5"/>
      <c r="G141" s="5"/>
      <c r="H141" s="5"/>
      <c r="I141" s="5"/>
    </row>
    <row r="142" spans="3:9">
      <c r="C142" s="5"/>
      <c r="D142" s="5"/>
      <c r="E142" s="5"/>
      <c r="F142" s="5"/>
      <c r="G142" s="5"/>
      <c r="H142" s="5"/>
      <c r="I142" s="5"/>
    </row>
    <row r="143" spans="3:9">
      <c r="C143" s="5"/>
      <c r="D143" s="5"/>
      <c r="E143" s="5"/>
      <c r="F143" s="5"/>
      <c r="G143" s="5"/>
      <c r="H143" s="5"/>
      <c r="I143" s="5"/>
    </row>
    <row r="144" spans="3:9">
      <c r="C144" s="5"/>
      <c r="D144" s="5"/>
      <c r="E144" s="5"/>
      <c r="F144" s="5"/>
      <c r="G144" s="5"/>
      <c r="H144" s="5"/>
      <c r="I144" s="5"/>
    </row>
    <row r="145" spans="3:9">
      <c r="C145" s="5"/>
      <c r="D145" s="5"/>
      <c r="E145" s="5"/>
      <c r="F145" s="5"/>
      <c r="G145" s="5"/>
      <c r="H145" s="5"/>
      <c r="I145" s="5"/>
    </row>
    <row r="146" spans="3:9">
      <c r="C146" s="5"/>
      <c r="D146" s="5"/>
      <c r="E146" s="5"/>
      <c r="F146" s="5"/>
      <c r="G146" s="5"/>
      <c r="H146" s="5"/>
      <c r="I146" s="5"/>
    </row>
    <row r="147" spans="3:9">
      <c r="C147" s="5"/>
      <c r="D147" s="5"/>
      <c r="E147" s="5"/>
      <c r="F147" s="5"/>
      <c r="G147" s="5"/>
      <c r="H147" s="5"/>
      <c r="I147" s="5"/>
    </row>
    <row r="148" spans="3:9">
      <c r="C148" s="5"/>
      <c r="D148" s="5"/>
      <c r="E148" s="5"/>
      <c r="F148" s="5"/>
      <c r="G148" s="5"/>
      <c r="H148" s="5"/>
      <c r="I148" s="5"/>
    </row>
    <row r="149" spans="3:9">
      <c r="C149" s="5"/>
      <c r="D149" s="5"/>
      <c r="E149" s="5"/>
      <c r="F149" s="5"/>
      <c r="G149" s="5"/>
      <c r="H149" s="5"/>
      <c r="I149" s="5"/>
    </row>
    <row r="150" spans="3:9">
      <c r="C150" s="5"/>
      <c r="D150" s="5"/>
      <c r="E150" s="5"/>
      <c r="F150" s="5"/>
      <c r="G150" s="5"/>
      <c r="H150" s="5"/>
      <c r="I150" s="5"/>
    </row>
    <row r="151" spans="3:9">
      <c r="C151" s="5"/>
      <c r="D151" s="5"/>
      <c r="E151" s="5"/>
      <c r="F151" s="5"/>
      <c r="G151" s="5"/>
      <c r="H151" s="5"/>
      <c r="I151" s="5"/>
    </row>
    <row r="152" spans="3:9">
      <c r="C152" s="5"/>
      <c r="D152" s="5"/>
      <c r="E152" s="5"/>
      <c r="F152" s="5"/>
      <c r="G152" s="5"/>
      <c r="H152" s="5"/>
      <c r="I152" s="5"/>
    </row>
    <row r="153" spans="3:9">
      <c r="C153" s="5"/>
      <c r="D153" s="5"/>
      <c r="E153" s="5"/>
      <c r="F153" s="5"/>
      <c r="G153" s="5"/>
      <c r="H153" s="5"/>
      <c r="I153" s="5"/>
    </row>
    <row r="154" spans="3:9">
      <c r="C154" s="5"/>
      <c r="D154" s="5"/>
      <c r="E154" s="5"/>
      <c r="F154" s="5"/>
      <c r="G154" s="5"/>
      <c r="H154" s="5"/>
      <c r="I154" s="5"/>
    </row>
    <row r="155" spans="3:9">
      <c r="C155" s="5"/>
      <c r="D155" s="5"/>
      <c r="E155" s="5"/>
      <c r="F155" s="5"/>
      <c r="G155" s="5"/>
      <c r="H155" s="5"/>
      <c r="I155" s="5"/>
    </row>
    <row r="156" spans="3:9">
      <c r="C156" s="5"/>
      <c r="D156" s="5"/>
      <c r="E156" s="5"/>
      <c r="F156" s="5"/>
      <c r="G156" s="5"/>
      <c r="H156" s="5"/>
      <c r="I156" s="5"/>
    </row>
    <row r="157" spans="3:9">
      <c r="C157" s="5"/>
      <c r="D157" s="5"/>
      <c r="E157" s="5"/>
      <c r="F157" s="5"/>
      <c r="G157" s="5"/>
      <c r="H157" s="5"/>
      <c r="I157" s="5"/>
    </row>
    <row r="158" spans="3:9">
      <c r="C158" s="5"/>
      <c r="D158" s="5"/>
      <c r="E158" s="5"/>
      <c r="F158" s="5"/>
      <c r="G158" s="5"/>
      <c r="H158" s="5"/>
      <c r="I158" s="5"/>
    </row>
    <row r="159" spans="3:9">
      <c r="C159" s="5"/>
      <c r="D159" s="5"/>
      <c r="E159" s="5"/>
      <c r="F159" s="5"/>
      <c r="G159" s="5"/>
      <c r="H159" s="5"/>
      <c r="I159" s="5"/>
    </row>
    <row r="160" spans="3:9">
      <c r="C160" s="5"/>
      <c r="D160" s="5"/>
      <c r="E160" s="5"/>
      <c r="F160" s="5"/>
      <c r="G160" s="5"/>
      <c r="H160" s="5"/>
      <c r="I160" s="5"/>
    </row>
    <row r="161" spans="3:9">
      <c r="C161" s="5"/>
      <c r="D161" s="5"/>
      <c r="E161" s="5"/>
      <c r="F161" s="5"/>
      <c r="G161" s="5"/>
      <c r="H161" s="5"/>
      <c r="I161" s="5"/>
    </row>
    <row r="162" spans="3:9">
      <c r="C162" s="5"/>
      <c r="D162" s="5"/>
      <c r="E162" s="5"/>
      <c r="F162" s="5"/>
      <c r="G162" s="5"/>
      <c r="H162" s="5"/>
      <c r="I162" s="5"/>
    </row>
    <row r="163" spans="3:9">
      <c r="C163" s="5"/>
      <c r="D163" s="5"/>
      <c r="E163" s="5"/>
      <c r="F163" s="5"/>
      <c r="G163" s="5"/>
      <c r="H163" s="5"/>
      <c r="I163" s="5"/>
    </row>
    <row r="164" spans="3:9">
      <c r="C164" s="5"/>
      <c r="D164" s="5"/>
      <c r="E164" s="5"/>
      <c r="F164" s="5"/>
      <c r="G164" s="5"/>
      <c r="H164" s="5"/>
      <c r="I164" s="5"/>
    </row>
    <row r="165" spans="3:9">
      <c r="C165" s="5"/>
      <c r="D165" s="5"/>
      <c r="E165" s="5"/>
      <c r="F165" s="5"/>
      <c r="G165" s="5"/>
      <c r="H165" s="5"/>
      <c r="I165" s="5"/>
    </row>
    <row r="166" spans="3:9">
      <c r="C166" s="5"/>
      <c r="D166" s="5"/>
      <c r="E166" s="5"/>
      <c r="F166" s="5"/>
      <c r="G166" s="5"/>
      <c r="H166" s="5"/>
      <c r="I166" s="5"/>
    </row>
    <row r="167" spans="3:9">
      <c r="C167" s="5"/>
      <c r="D167" s="5"/>
      <c r="E167" s="5"/>
      <c r="F167" s="5"/>
      <c r="G167" s="5"/>
      <c r="H167" s="5"/>
      <c r="I167" s="5"/>
    </row>
    <row r="168" spans="3:9">
      <c r="C168" s="5"/>
      <c r="D168" s="5"/>
      <c r="E168" s="5"/>
      <c r="F168" s="5"/>
      <c r="G168" s="5"/>
      <c r="H168" s="5"/>
      <c r="I168" s="5"/>
    </row>
    <row r="169" spans="3:9">
      <c r="C169" s="5"/>
      <c r="D169" s="5"/>
      <c r="E169" s="5"/>
      <c r="F169" s="5"/>
      <c r="G169" s="5"/>
      <c r="H169" s="5"/>
      <c r="I169" s="5"/>
    </row>
    <row r="170" spans="3:9">
      <c r="C170" s="5"/>
      <c r="D170" s="5"/>
      <c r="E170" s="5"/>
      <c r="F170" s="5"/>
      <c r="G170" s="5"/>
      <c r="H170" s="5"/>
      <c r="I170" s="5"/>
    </row>
    <row r="171" spans="3:9">
      <c r="C171" s="5"/>
      <c r="D171" s="5"/>
      <c r="E171" s="5"/>
      <c r="F171" s="5"/>
      <c r="G171" s="5"/>
      <c r="H171" s="5"/>
      <c r="I171" s="5"/>
    </row>
    <row r="172" spans="3:9">
      <c r="C172" s="5"/>
      <c r="D172" s="5"/>
      <c r="E172" s="5"/>
      <c r="F172" s="5"/>
      <c r="G172" s="5"/>
      <c r="H172" s="5"/>
      <c r="I172" s="5"/>
    </row>
    <row r="173" spans="3:9">
      <c r="C173" s="5"/>
      <c r="D173" s="5"/>
      <c r="E173" s="5"/>
      <c r="F173" s="5"/>
      <c r="G173" s="5"/>
      <c r="H173" s="5"/>
      <c r="I173" s="5"/>
    </row>
    <row r="174" spans="3:9">
      <c r="C174" s="5"/>
      <c r="D174" s="5"/>
      <c r="E174" s="5"/>
      <c r="F174" s="5"/>
      <c r="G174" s="5"/>
      <c r="H174" s="5"/>
      <c r="I174" s="5"/>
    </row>
    <row r="175" spans="3:9">
      <c r="C175" s="5"/>
      <c r="D175" s="5"/>
      <c r="E175" s="5"/>
      <c r="F175" s="5"/>
      <c r="G175" s="5"/>
      <c r="H175" s="5"/>
      <c r="I175" s="5"/>
    </row>
    <row r="176" spans="3:9">
      <c r="C176" s="5"/>
      <c r="D176" s="5"/>
      <c r="E176" s="5"/>
      <c r="F176" s="5"/>
      <c r="G176" s="5"/>
      <c r="H176" s="5"/>
      <c r="I176" s="5"/>
    </row>
    <row r="177" spans="3:9">
      <c r="C177" s="5"/>
      <c r="D177" s="5"/>
      <c r="E177" s="5"/>
      <c r="F177" s="5"/>
      <c r="G177" s="5"/>
      <c r="H177" s="5"/>
      <c r="I177" s="5"/>
    </row>
    <row r="178" spans="3:9">
      <c r="C178" s="5"/>
      <c r="D178" s="5"/>
      <c r="E178" s="5"/>
      <c r="F178" s="5"/>
      <c r="G178" s="5"/>
      <c r="H178" s="5"/>
      <c r="I178" s="5"/>
    </row>
    <row r="179" spans="3:9">
      <c r="C179" s="5"/>
      <c r="D179" s="5"/>
      <c r="E179" s="5"/>
      <c r="F179" s="5"/>
      <c r="G179" s="5"/>
      <c r="H179" s="5"/>
      <c r="I179" s="5"/>
    </row>
    <row r="180" spans="3:9">
      <c r="C180" s="5"/>
      <c r="D180" s="5"/>
      <c r="E180" s="5"/>
      <c r="F180" s="5"/>
      <c r="G180" s="5"/>
      <c r="H180" s="5"/>
      <c r="I180" s="5"/>
    </row>
    <row r="181" spans="3:9">
      <c r="C181" s="5"/>
      <c r="D181" s="5"/>
      <c r="E181" s="5"/>
      <c r="F181" s="5"/>
      <c r="G181" s="5"/>
      <c r="H181" s="5"/>
      <c r="I181" s="5"/>
    </row>
    <row r="182" spans="3:9">
      <c r="C182" s="5"/>
      <c r="D182" s="5"/>
      <c r="E182" s="5"/>
      <c r="F182" s="5"/>
      <c r="G182" s="5"/>
      <c r="H182" s="5"/>
      <c r="I182" s="5"/>
    </row>
    <row r="183" spans="3:9">
      <c r="C183" s="5"/>
      <c r="D183" s="5"/>
      <c r="E183" s="5"/>
      <c r="F183" s="5"/>
      <c r="G183" s="5"/>
      <c r="H183" s="5"/>
      <c r="I183" s="5"/>
    </row>
    <row r="184" spans="3:9">
      <c r="C184" s="5"/>
      <c r="D184" s="5"/>
      <c r="E184" s="5"/>
      <c r="F184" s="5"/>
      <c r="G184" s="5"/>
      <c r="H184" s="5"/>
      <c r="I184" s="5"/>
    </row>
    <row r="185" spans="3:9">
      <c r="C185" s="5"/>
      <c r="D185" s="5"/>
      <c r="E185" s="5"/>
      <c r="F185" s="5"/>
      <c r="G185" s="5"/>
      <c r="H185" s="5"/>
      <c r="I185" s="5"/>
    </row>
    <row r="186" spans="3:9">
      <c r="C186" s="5"/>
      <c r="D186" s="5"/>
      <c r="E186" s="5"/>
      <c r="F186" s="5"/>
      <c r="G186" s="5"/>
      <c r="H186" s="5"/>
      <c r="I186" s="5"/>
    </row>
    <row r="187" spans="3:9">
      <c r="C187" s="5"/>
      <c r="D187" s="5"/>
      <c r="E187" s="5"/>
      <c r="F187" s="5"/>
      <c r="G187" s="5"/>
      <c r="H187" s="5"/>
      <c r="I187" s="5"/>
    </row>
    <row r="188" spans="3:9">
      <c r="C188" s="5"/>
      <c r="D188" s="5"/>
      <c r="E188" s="5"/>
      <c r="F188" s="5"/>
      <c r="G188" s="5"/>
      <c r="H188" s="5"/>
      <c r="I188" s="5"/>
    </row>
    <row r="189" spans="3:9">
      <c r="C189" s="5"/>
      <c r="D189" s="5"/>
      <c r="E189" s="5"/>
      <c r="F189" s="5"/>
      <c r="G189" s="5"/>
      <c r="H189" s="5"/>
      <c r="I189" s="5"/>
    </row>
    <row r="190" spans="3:9">
      <c r="C190" s="5"/>
      <c r="D190" s="5"/>
      <c r="E190" s="5"/>
      <c r="F190" s="5"/>
      <c r="G190" s="5"/>
      <c r="H190" s="5"/>
      <c r="I190" s="5"/>
    </row>
    <row r="191" spans="3:9">
      <c r="C191" s="5"/>
      <c r="D191" s="5"/>
      <c r="E191" s="5"/>
      <c r="F191" s="5"/>
      <c r="G191" s="5"/>
      <c r="H191" s="5"/>
      <c r="I191" s="5"/>
    </row>
  </sheetData>
  <phoneticPr fontId="1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 xml:space="preserve">&amp;L&amp;"Arial,Vet"&amp;12Stichting Stoomhoutzagerij Nahuis
</oddHeader>
    <oddFooter xml:space="preserve">&amp;C- 4 -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4:G48"/>
  <sheetViews>
    <sheetView topLeftCell="A28" workbookViewId="0">
      <selection activeCell="A36" sqref="A36"/>
    </sheetView>
  </sheetViews>
  <sheetFormatPr defaultColWidth="9.109375" defaultRowHeight="13.2"/>
  <cols>
    <col min="1" max="4" width="9.109375" style="2"/>
    <col min="5" max="5" width="10.109375" style="2" customWidth="1"/>
    <col min="6" max="16384" width="9.109375" style="2"/>
  </cols>
  <sheetData>
    <row r="4" spans="1:1">
      <c r="A4" s="30" t="s">
        <v>168</v>
      </c>
    </row>
    <row r="6" spans="1:1">
      <c r="A6" s="1" t="s">
        <v>41</v>
      </c>
    </row>
    <row r="7" spans="1:1">
      <c r="A7" s="2" t="s">
        <v>119</v>
      </c>
    </row>
    <row r="8" spans="1:1">
      <c r="A8" s="2" t="s">
        <v>68</v>
      </c>
    </row>
    <row r="9" spans="1:1">
      <c r="A9" s="2" t="s">
        <v>60</v>
      </c>
    </row>
    <row r="10" spans="1:1">
      <c r="A10" s="2" t="s">
        <v>61</v>
      </c>
    </row>
    <row r="11" spans="1:1">
      <c r="A11" s="2" t="s">
        <v>105</v>
      </c>
    </row>
    <row r="13" spans="1:1">
      <c r="A13" s="1" t="s">
        <v>170</v>
      </c>
    </row>
    <row r="14" spans="1:1">
      <c r="A14" s="2" t="s">
        <v>128</v>
      </c>
    </row>
    <row r="15" spans="1:1">
      <c r="A15" s="2" t="s">
        <v>129</v>
      </c>
    </row>
    <row r="16" spans="1:1">
      <c r="A16" s="2" t="s">
        <v>130</v>
      </c>
    </row>
    <row r="17" spans="1:5">
      <c r="A17" s="2" t="s">
        <v>131</v>
      </c>
    </row>
    <row r="18" spans="1:5">
      <c r="A18" s="2" t="s">
        <v>169</v>
      </c>
    </row>
    <row r="20" spans="1:5">
      <c r="A20" s="1" t="s">
        <v>14</v>
      </c>
    </row>
    <row r="21" spans="1:5">
      <c r="A21" s="2" t="s">
        <v>167</v>
      </c>
    </row>
    <row r="22" spans="1:5">
      <c r="A22" s="2" t="s">
        <v>171</v>
      </c>
    </row>
    <row r="24" spans="1:5">
      <c r="A24" s="1" t="s">
        <v>63</v>
      </c>
    </row>
    <row r="25" spans="1:5">
      <c r="A25" s="31" t="s">
        <v>172</v>
      </c>
      <c r="E25" s="17">
        <f ca="1">Passiva!H9</f>
        <v>61055</v>
      </c>
    </row>
    <row r="26" spans="1:5">
      <c r="A26" s="2" t="s">
        <v>111</v>
      </c>
      <c r="E26" s="17">
        <f ca="1">Explotatie!E50</f>
        <v>5592</v>
      </c>
    </row>
    <row r="27" spans="1:5" ht="13.8" thickBot="1">
      <c r="A27" s="31" t="s">
        <v>173</v>
      </c>
      <c r="E27" s="19">
        <f ca="1">Passiva!E9</f>
        <v>66647</v>
      </c>
    </row>
    <row r="28" spans="1:5" ht="13.8" thickTop="1"/>
    <row r="29" spans="1:5">
      <c r="A29" s="1" t="s">
        <v>65</v>
      </c>
    </row>
    <row r="30" spans="1:5">
      <c r="A30" s="31" t="s">
        <v>172</v>
      </c>
      <c r="E30" s="17">
        <f ca="1">Passiva!H14</f>
        <v>97640</v>
      </c>
    </row>
    <row r="31" spans="1:5">
      <c r="A31" s="31" t="s">
        <v>165</v>
      </c>
      <c r="E31" s="17">
        <v>5500</v>
      </c>
    </row>
    <row r="32" spans="1:5">
      <c r="A32" s="31" t="s">
        <v>166</v>
      </c>
      <c r="E32" s="18">
        <v>3000</v>
      </c>
    </row>
    <row r="33" spans="1:7">
      <c r="A33" s="31"/>
      <c r="E33" s="17">
        <f>SUM(E30:E32)</f>
        <v>106140</v>
      </c>
    </row>
    <row r="34" spans="1:7">
      <c r="A34" s="2" t="s">
        <v>66</v>
      </c>
      <c r="E34" s="17">
        <f ca="1">E33-Passiva!E14</f>
        <v>5128</v>
      </c>
    </row>
    <row r="35" spans="1:7" ht="13.8" thickBot="1">
      <c r="A35" s="31" t="s">
        <v>174</v>
      </c>
      <c r="E35" s="19">
        <f ca="1">Passiva!E14</f>
        <v>101012</v>
      </c>
    </row>
    <row r="36" spans="1:7" ht="13.8" thickTop="1"/>
    <row r="38" spans="1:7">
      <c r="A38" s="30" t="s">
        <v>132</v>
      </c>
    </row>
    <row r="40" spans="1:7">
      <c r="A40" s="31"/>
      <c r="B40" s="31"/>
      <c r="C40" s="31"/>
      <c r="D40" s="31"/>
      <c r="E40" s="31"/>
    </row>
    <row r="41" spans="1:7">
      <c r="A41" s="32" t="s">
        <v>99</v>
      </c>
      <c r="B41" s="31"/>
      <c r="C41" s="31"/>
      <c r="D41" s="31"/>
      <c r="E41" s="31"/>
    </row>
    <row r="42" spans="1:7" ht="13.8" thickBot="1">
      <c r="A42" s="31" t="s">
        <v>143</v>
      </c>
      <c r="B42" s="31"/>
      <c r="C42" s="31"/>
      <c r="D42" s="31"/>
      <c r="E42" s="33">
        <f ca="1">Explotatie!E48*-1</f>
        <v>123</v>
      </c>
    </row>
    <row r="43" spans="1:7" ht="13.8" thickTop="1">
      <c r="E43" s="34"/>
    </row>
    <row r="45" spans="1:7">
      <c r="A45" s="3" t="s">
        <v>103</v>
      </c>
      <c r="B45" s="3"/>
      <c r="C45" s="3"/>
      <c r="D45" s="3"/>
      <c r="E45" s="3"/>
      <c r="F45" s="3"/>
      <c r="G45" s="3"/>
    </row>
    <row r="46" spans="1:7">
      <c r="A46" s="3" t="s">
        <v>101</v>
      </c>
      <c r="B46" s="3"/>
      <c r="C46" s="3"/>
      <c r="D46" s="3"/>
      <c r="E46" s="3"/>
      <c r="F46" s="3"/>
      <c r="G46" s="3"/>
    </row>
    <row r="47" spans="1:7">
      <c r="A47" s="3" t="s">
        <v>102</v>
      </c>
      <c r="B47" s="3"/>
      <c r="C47" s="3"/>
      <c r="D47" s="3"/>
      <c r="E47" s="3"/>
      <c r="F47" s="3"/>
      <c r="G47" s="3"/>
    </row>
    <row r="48" spans="1:7">
      <c r="A48" s="3" t="s">
        <v>104</v>
      </c>
      <c r="B48" s="3"/>
      <c r="C48" s="3"/>
      <c r="D48" s="3"/>
      <c r="E48" s="3"/>
      <c r="F48" s="3"/>
      <c r="G48" s="3"/>
    </row>
  </sheetData>
  <phoneticPr fontId="1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&amp;L&amp;"Arial,Vet"&amp;12Stichting Stoomhoutzagerij Nahuis</oddHead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C2:G52"/>
  <sheetViews>
    <sheetView workbookViewId="0">
      <selection activeCell="I49" sqref="I49"/>
    </sheetView>
  </sheetViews>
  <sheetFormatPr defaultColWidth="9.109375" defaultRowHeight="13.2"/>
  <cols>
    <col min="1" max="1" width="9.109375" style="2"/>
    <col min="2" max="2" width="7.5546875" style="2" customWidth="1"/>
    <col min="3" max="3" width="14.44140625" style="2" customWidth="1"/>
    <col min="4" max="16384" width="9.109375" style="2"/>
  </cols>
  <sheetData>
    <row r="2" spans="3:7">
      <c r="C2" s="1" t="s">
        <v>81</v>
      </c>
    </row>
    <row r="5" spans="3:7">
      <c r="C5" s="2" t="s">
        <v>82</v>
      </c>
      <c r="D5" s="35" t="s">
        <v>108</v>
      </c>
      <c r="E5" s="35"/>
      <c r="F5" s="35"/>
      <c r="G5" s="35"/>
    </row>
    <row r="7" spans="3:7">
      <c r="C7" s="2" t="s">
        <v>83</v>
      </c>
      <c r="D7" s="35"/>
      <c r="E7" s="35"/>
      <c r="F7" s="35"/>
      <c r="G7" s="35"/>
    </row>
    <row r="9" spans="3:7">
      <c r="C9" s="2" t="s">
        <v>84</v>
      </c>
      <c r="D9" s="35" t="s">
        <v>85</v>
      </c>
      <c r="E9" s="35"/>
      <c r="F9" s="35"/>
      <c r="G9" s="35"/>
    </row>
    <row r="12" spans="3:7">
      <c r="C12" s="2" t="s">
        <v>86</v>
      </c>
      <c r="D12" s="35"/>
      <c r="E12" s="35"/>
      <c r="F12" s="35"/>
      <c r="G12" s="35"/>
    </row>
    <row r="15" spans="3:7">
      <c r="C15" s="2" t="s">
        <v>82</v>
      </c>
      <c r="D15" s="35" t="s">
        <v>109</v>
      </c>
      <c r="E15" s="35"/>
      <c r="F15" s="35"/>
      <c r="G15" s="35"/>
    </row>
    <row r="17" spans="3:7">
      <c r="C17" s="2" t="s">
        <v>83</v>
      </c>
      <c r="D17" s="35"/>
      <c r="E17" s="35"/>
      <c r="F17" s="35"/>
      <c r="G17" s="35"/>
    </row>
    <row r="19" spans="3:7">
      <c r="C19" s="2" t="s">
        <v>84</v>
      </c>
      <c r="D19" s="35" t="s">
        <v>87</v>
      </c>
      <c r="E19" s="35"/>
      <c r="F19" s="35"/>
      <c r="G19" s="35"/>
    </row>
    <row r="22" spans="3:7">
      <c r="C22" s="2" t="s">
        <v>86</v>
      </c>
      <c r="D22" s="35"/>
      <c r="E22" s="35"/>
      <c r="F22" s="35"/>
      <c r="G22" s="35"/>
    </row>
    <row r="25" spans="3:7">
      <c r="C25" s="2" t="s">
        <v>82</v>
      </c>
      <c r="D25" s="35" t="s">
        <v>110</v>
      </c>
      <c r="E25" s="35"/>
      <c r="F25" s="35"/>
      <c r="G25" s="35"/>
    </row>
    <row r="27" spans="3:7">
      <c r="C27" s="2" t="s">
        <v>83</v>
      </c>
      <c r="D27" s="35"/>
      <c r="E27" s="35"/>
      <c r="F27" s="35"/>
      <c r="G27" s="35"/>
    </row>
    <row r="29" spans="3:7">
      <c r="C29" s="2" t="s">
        <v>84</v>
      </c>
      <c r="D29" s="35" t="s">
        <v>90</v>
      </c>
      <c r="E29" s="35"/>
      <c r="F29" s="35"/>
      <c r="G29" s="35"/>
    </row>
    <row r="32" spans="3:7">
      <c r="C32" s="2" t="s">
        <v>86</v>
      </c>
      <c r="D32" s="35"/>
      <c r="E32" s="35"/>
      <c r="F32" s="35"/>
      <c r="G32" s="35"/>
    </row>
    <row r="35" spans="3:7">
      <c r="C35" s="36"/>
      <c r="D35" s="36"/>
      <c r="E35" s="36"/>
      <c r="F35" s="36"/>
      <c r="G35" s="36"/>
    </row>
    <row r="36" spans="3:7">
      <c r="C36" s="36"/>
      <c r="D36" s="36"/>
      <c r="E36" s="36"/>
      <c r="F36" s="36"/>
      <c r="G36" s="36"/>
    </row>
    <row r="37" spans="3:7">
      <c r="C37" s="36"/>
      <c r="D37" s="36"/>
      <c r="E37" s="36"/>
      <c r="F37" s="36"/>
      <c r="G37" s="36"/>
    </row>
    <row r="38" spans="3:7">
      <c r="C38" s="36"/>
      <c r="D38" s="36"/>
      <c r="E38" s="36"/>
      <c r="F38" s="36"/>
      <c r="G38" s="36"/>
    </row>
    <row r="39" spans="3:7">
      <c r="C39" s="36"/>
      <c r="D39" s="36"/>
      <c r="E39" s="36"/>
      <c r="F39" s="36"/>
      <c r="G39" s="36"/>
    </row>
    <row r="40" spans="3:7">
      <c r="C40" s="36"/>
      <c r="D40" s="36"/>
      <c r="E40" s="36"/>
      <c r="F40" s="36"/>
      <c r="G40" s="36"/>
    </row>
    <row r="41" spans="3:7">
      <c r="C41" s="36"/>
      <c r="D41" s="36"/>
      <c r="E41" s="36"/>
      <c r="F41" s="36"/>
      <c r="G41" s="36"/>
    </row>
    <row r="42" spans="3:7">
      <c r="C42" s="36"/>
      <c r="D42" s="36"/>
      <c r="E42" s="36"/>
      <c r="F42" s="36"/>
      <c r="G42" s="36"/>
    </row>
    <row r="43" spans="3:7">
      <c r="C43" s="36"/>
      <c r="D43" s="36"/>
      <c r="E43" s="36"/>
      <c r="F43" s="36"/>
      <c r="G43" s="36"/>
    </row>
    <row r="45" spans="3:7">
      <c r="C45" s="36"/>
      <c r="D45" s="36"/>
      <c r="E45" s="36"/>
      <c r="F45" s="36"/>
      <c r="G45" s="36"/>
    </row>
    <row r="46" spans="3:7">
      <c r="C46" s="36"/>
      <c r="D46" s="36"/>
      <c r="E46" s="36"/>
      <c r="F46" s="36"/>
      <c r="G46" s="36"/>
    </row>
    <row r="47" spans="3:7">
      <c r="C47" s="36"/>
      <c r="D47" s="36"/>
      <c r="E47" s="36"/>
      <c r="F47" s="36"/>
      <c r="G47" s="36"/>
    </row>
    <row r="48" spans="3:7">
      <c r="C48" s="36"/>
      <c r="D48" s="36"/>
      <c r="E48" s="36"/>
      <c r="F48" s="36"/>
      <c r="G48" s="36"/>
    </row>
    <row r="49" spans="3:7">
      <c r="C49" s="36"/>
      <c r="D49" s="36"/>
      <c r="E49" s="36"/>
      <c r="F49" s="36"/>
      <c r="G49" s="36"/>
    </row>
    <row r="50" spans="3:7">
      <c r="C50" s="36"/>
      <c r="D50" s="36"/>
      <c r="E50" s="36"/>
      <c r="F50" s="36"/>
      <c r="G50" s="36"/>
    </row>
    <row r="51" spans="3:7">
      <c r="C51" s="36"/>
      <c r="D51" s="36"/>
      <c r="E51" s="36"/>
      <c r="F51" s="36"/>
      <c r="G51" s="36"/>
    </row>
    <row r="52" spans="3:7">
      <c r="C52" s="36"/>
      <c r="D52" s="36"/>
      <c r="E52" s="36"/>
      <c r="F52" s="36"/>
      <c r="G52" s="36"/>
    </row>
  </sheetData>
  <phoneticPr fontId="11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Header>&amp;L&amp;"Arial,Vet"&amp;12Stichting Stoomhoutzagerij Nahuis</oddHead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X58"/>
  <sheetViews>
    <sheetView workbookViewId="0">
      <pane ySplit="5" topLeftCell="A6" activePane="bottomLeft" state="frozen"/>
      <selection pane="bottomLeft" activeCell="X7" sqref="X7"/>
    </sheetView>
  </sheetViews>
  <sheetFormatPr defaultColWidth="9.109375" defaultRowHeight="10.199999999999999"/>
  <cols>
    <col min="1" max="1" width="4.44140625" style="6" customWidth="1"/>
    <col min="2" max="3" width="9.109375" style="6"/>
    <col min="4" max="4" width="3.33203125" style="6" customWidth="1"/>
    <col min="5" max="5" width="10" style="6" customWidth="1"/>
    <col min="6" max="6" width="1.6640625" style="6" customWidth="1"/>
    <col min="7" max="8" width="9.109375" style="6"/>
    <col min="9" max="9" width="2" style="6" customWidth="1"/>
    <col min="10" max="10" width="9.109375" style="6"/>
    <col min="11" max="11" width="2" style="6" customWidth="1"/>
    <col min="12" max="12" width="9.5546875" style="6" customWidth="1"/>
    <col min="13" max="13" width="2" style="6" customWidth="1"/>
    <col min="14" max="14" width="9.6640625" style="6" customWidth="1"/>
    <col min="15" max="15" width="2" style="6" customWidth="1"/>
    <col min="16" max="16" width="9.109375" style="6"/>
    <col min="17" max="17" width="2" style="6" customWidth="1"/>
    <col min="18" max="18" width="9.109375" style="6"/>
    <col min="19" max="19" width="2" style="6" customWidth="1"/>
    <col min="20" max="20" width="10.44140625" style="6" customWidth="1"/>
    <col min="21" max="21" width="2" style="6" customWidth="1"/>
    <col min="22" max="22" width="9.109375" style="6"/>
    <col min="23" max="23" width="2" style="6" customWidth="1"/>
    <col min="24" max="16384" width="9.109375" style="6"/>
  </cols>
  <sheetData>
    <row r="1" spans="1:24" ht="13.2">
      <c r="A1" s="2"/>
      <c r="B1" s="2"/>
      <c r="C1" s="2"/>
      <c r="D1" s="2"/>
      <c r="X1" s="6" t="s">
        <v>64</v>
      </c>
    </row>
    <row r="4" spans="1:24">
      <c r="E4" s="6" t="s">
        <v>39</v>
      </c>
      <c r="G4" s="6" t="s">
        <v>58</v>
      </c>
      <c r="J4" s="6" t="s">
        <v>50</v>
      </c>
      <c r="L4" s="6" t="s">
        <v>133</v>
      </c>
      <c r="N4" s="6" t="s">
        <v>144</v>
      </c>
      <c r="P4" s="6" t="s">
        <v>44</v>
      </c>
      <c r="R4" s="6" t="s">
        <v>46</v>
      </c>
      <c r="T4" s="6" t="s">
        <v>125</v>
      </c>
      <c r="V4" s="6" t="s">
        <v>44</v>
      </c>
      <c r="X4" s="6" t="s">
        <v>46</v>
      </c>
    </row>
    <row r="5" spans="1:24">
      <c r="A5" s="6" t="s">
        <v>37</v>
      </c>
      <c r="B5" s="6" t="s">
        <v>38</v>
      </c>
      <c r="E5" s="6" t="s">
        <v>40</v>
      </c>
      <c r="G5" s="6" t="s">
        <v>42</v>
      </c>
      <c r="H5" s="6" t="s">
        <v>43</v>
      </c>
      <c r="J5" s="6" t="s">
        <v>51</v>
      </c>
      <c r="L5" s="44">
        <v>42005</v>
      </c>
      <c r="P5" s="6" t="s">
        <v>45</v>
      </c>
      <c r="R5" s="6" t="s">
        <v>47</v>
      </c>
      <c r="T5" s="6" t="s">
        <v>126</v>
      </c>
      <c r="V5" s="6" t="s">
        <v>48</v>
      </c>
      <c r="X5" s="6" t="s">
        <v>49</v>
      </c>
    </row>
    <row r="6" spans="1:24">
      <c r="G6" s="10"/>
      <c r="H6" s="10"/>
      <c r="J6" s="12"/>
      <c r="R6" s="44">
        <v>42370</v>
      </c>
      <c r="X6" s="44">
        <v>42735</v>
      </c>
    </row>
    <row r="7" spans="1:24">
      <c r="B7" s="14" t="s">
        <v>41</v>
      </c>
      <c r="G7" s="10"/>
      <c r="H7" s="10"/>
    </row>
    <row r="8" spans="1:24">
      <c r="G8" s="10"/>
      <c r="H8" s="10"/>
    </row>
    <row r="9" spans="1:24" ht="10.8" thickBot="1">
      <c r="A9" s="8" t="s">
        <v>52</v>
      </c>
      <c r="B9" s="7" t="s">
        <v>5</v>
      </c>
      <c r="E9" s="9"/>
      <c r="F9" s="9"/>
      <c r="G9" s="10"/>
      <c r="H9" s="10"/>
      <c r="I9" s="9"/>
      <c r="J9" s="20">
        <v>136134.06482704167</v>
      </c>
      <c r="K9" s="13"/>
      <c r="L9" s="13"/>
      <c r="M9" s="13"/>
      <c r="N9" s="13"/>
      <c r="O9" s="13"/>
      <c r="P9" s="20">
        <v>0</v>
      </c>
      <c r="Q9" s="13"/>
      <c r="R9" s="20">
        <v>136134.06482704167</v>
      </c>
      <c r="S9" s="13"/>
      <c r="T9" s="13"/>
      <c r="U9" s="13"/>
      <c r="V9" s="13"/>
      <c r="W9" s="13"/>
      <c r="X9" s="20">
        <v>136134.06482704167</v>
      </c>
    </row>
    <row r="10" spans="1:24" ht="10.8" thickTop="1">
      <c r="E10" s="9"/>
      <c r="F10" s="9"/>
      <c r="G10" s="10"/>
      <c r="H10" s="10"/>
      <c r="I10" s="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>
      <c r="E11" s="9"/>
      <c r="F11" s="9"/>
      <c r="G11" s="10"/>
      <c r="H11" s="10"/>
      <c r="I11" s="9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>
      <c r="E12" s="9"/>
      <c r="F12" s="9"/>
      <c r="G12" s="10"/>
      <c r="H12" s="10"/>
      <c r="I12" s="9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>
      <c r="A13" s="8"/>
      <c r="B13" s="7" t="s">
        <v>6</v>
      </c>
      <c r="E13" s="9"/>
      <c r="F13" s="9"/>
      <c r="G13" s="10"/>
      <c r="H13" s="10"/>
      <c r="I13" s="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>
      <c r="A14" s="8" t="s">
        <v>53</v>
      </c>
      <c r="B14" s="6" t="s">
        <v>54</v>
      </c>
      <c r="E14" s="9"/>
      <c r="F14" s="9"/>
      <c r="G14" s="10">
        <v>0</v>
      </c>
      <c r="H14" s="10"/>
      <c r="I14" s="9"/>
      <c r="J14" s="21">
        <v>43580</v>
      </c>
      <c r="K14" s="21"/>
      <c r="L14" s="21">
        <v>27591</v>
      </c>
      <c r="M14" s="21"/>
      <c r="N14" s="21"/>
      <c r="O14" s="21"/>
      <c r="P14" s="21">
        <v>15989</v>
      </c>
      <c r="Q14" s="21"/>
      <c r="R14" s="21">
        <f>J14-L14-P14</f>
        <v>0</v>
      </c>
      <c r="S14" s="21"/>
      <c r="T14" s="21"/>
      <c r="U14" s="21"/>
      <c r="V14" s="21">
        <v>0</v>
      </c>
      <c r="W14" s="21"/>
      <c r="X14" s="21">
        <f>R14+T14-V14</f>
        <v>0</v>
      </c>
    </row>
    <row r="15" spans="1:24">
      <c r="A15" s="8" t="s">
        <v>57</v>
      </c>
      <c r="B15" s="6" t="s">
        <v>55</v>
      </c>
      <c r="E15" s="9"/>
      <c r="F15" s="9"/>
      <c r="G15" s="10"/>
      <c r="H15" s="10"/>
      <c r="I15" s="9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24">
      <c r="A16" s="8"/>
      <c r="B16" s="6" t="s">
        <v>56</v>
      </c>
      <c r="E16" s="12">
        <v>36888</v>
      </c>
      <c r="F16" s="9"/>
      <c r="G16" s="10">
        <v>0</v>
      </c>
      <c r="H16" s="10"/>
      <c r="I16" s="9"/>
      <c r="J16" s="42">
        <v>35096</v>
      </c>
      <c r="K16" s="42"/>
      <c r="L16" s="42">
        <v>25267</v>
      </c>
      <c r="M16" s="42"/>
      <c r="N16" s="42"/>
      <c r="O16" s="42"/>
      <c r="P16" s="42">
        <v>9828</v>
      </c>
      <c r="Q16" s="42"/>
      <c r="R16" s="42">
        <f>J16-L16-P16</f>
        <v>1</v>
      </c>
      <c r="S16" s="42"/>
      <c r="T16" s="42"/>
      <c r="U16" s="42"/>
      <c r="V16" s="42">
        <v>0</v>
      </c>
      <c r="W16" s="42"/>
      <c r="X16" s="42">
        <f>R16-V16</f>
        <v>1</v>
      </c>
    </row>
    <row r="17" spans="1:24" ht="10.8" thickBot="1">
      <c r="A17" s="8"/>
      <c r="E17" s="9"/>
      <c r="F17" s="9"/>
      <c r="G17" s="10"/>
      <c r="H17" s="10"/>
      <c r="I17" s="9"/>
      <c r="J17" s="22">
        <f>SUM(J14:J16)</f>
        <v>78676</v>
      </c>
      <c r="K17" s="22"/>
      <c r="L17" s="22">
        <f>SUM(L14:L16)</f>
        <v>52858</v>
      </c>
      <c r="M17" s="22"/>
      <c r="N17" s="22"/>
      <c r="O17" s="22"/>
      <c r="P17" s="22">
        <f>SUM(P14:P16)</f>
        <v>25817</v>
      </c>
      <c r="Q17" s="22"/>
      <c r="R17" s="22">
        <f>J17-L17-P17</f>
        <v>1</v>
      </c>
      <c r="S17" s="22"/>
      <c r="T17" s="22"/>
      <c r="U17" s="22"/>
      <c r="V17" s="22">
        <f>SUM(V14:V16)</f>
        <v>0</v>
      </c>
      <c r="W17" s="22"/>
      <c r="X17" s="22">
        <f>SUM(X14:X16)</f>
        <v>1</v>
      </c>
    </row>
    <row r="18" spans="1:24" ht="10.8" thickTop="1">
      <c r="A18" s="8"/>
      <c r="E18" s="9"/>
      <c r="F18" s="9"/>
      <c r="G18" s="10"/>
      <c r="H18" s="10"/>
      <c r="I18" s="9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>
      <c r="E19" s="9"/>
      <c r="F19" s="9"/>
      <c r="G19" s="10"/>
      <c r="H19" s="10"/>
      <c r="I19" s="9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>
      <c r="E20" s="9"/>
      <c r="F20" s="9"/>
      <c r="G20" s="10"/>
      <c r="H20" s="10"/>
      <c r="I20" s="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ht="10.8" thickBot="1">
      <c r="A21" s="8" t="s">
        <v>112</v>
      </c>
      <c r="B21" s="7" t="s">
        <v>7</v>
      </c>
      <c r="E21" s="9"/>
      <c r="F21" s="9"/>
      <c r="G21" s="10"/>
      <c r="H21" s="10"/>
      <c r="I21" s="9"/>
      <c r="J21" s="20">
        <v>3091.6046122221164</v>
      </c>
      <c r="K21" s="20"/>
      <c r="L21" s="20"/>
      <c r="M21" s="20"/>
      <c r="N21" s="20"/>
      <c r="O21" s="20"/>
      <c r="P21" s="20">
        <v>0</v>
      </c>
      <c r="Q21" s="20"/>
      <c r="R21" s="20">
        <v>3091.6046122221164</v>
      </c>
      <c r="S21" s="20"/>
      <c r="T21" s="20">
        <v>0</v>
      </c>
      <c r="U21" s="20"/>
      <c r="V21" s="20">
        <v>0</v>
      </c>
      <c r="W21" s="20"/>
      <c r="X21" s="20">
        <f>R21-V21</f>
        <v>3091.6046122221164</v>
      </c>
    </row>
    <row r="22" spans="1:24" ht="10.8" thickTop="1">
      <c r="A22" s="8"/>
      <c r="E22" s="9"/>
      <c r="F22" s="9"/>
      <c r="G22" s="10"/>
      <c r="H22" s="10"/>
      <c r="I22" s="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>
      <c r="E23" s="9"/>
      <c r="F23" s="9"/>
      <c r="G23" s="10"/>
      <c r="H23" s="10"/>
      <c r="I23" s="9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0.8" thickBot="1">
      <c r="A24" s="8" t="s">
        <v>115</v>
      </c>
      <c r="B24" s="7" t="s">
        <v>113</v>
      </c>
      <c r="E24" s="12">
        <v>40253</v>
      </c>
      <c r="F24" s="9"/>
      <c r="G24" s="10">
        <v>20</v>
      </c>
      <c r="H24" s="10"/>
      <c r="I24" s="9"/>
      <c r="J24" s="20">
        <v>1750</v>
      </c>
      <c r="K24" s="20"/>
      <c r="L24" s="20"/>
      <c r="M24" s="20"/>
      <c r="N24" s="20">
        <v>500</v>
      </c>
      <c r="O24" s="20"/>
      <c r="P24" s="20">
        <v>1250</v>
      </c>
      <c r="Q24" s="20"/>
      <c r="R24" s="20">
        <f>J24-P24</f>
        <v>500</v>
      </c>
      <c r="S24" s="20"/>
      <c r="T24" s="20">
        <v>0</v>
      </c>
      <c r="U24" s="20"/>
      <c r="V24" s="20">
        <v>0</v>
      </c>
      <c r="W24" s="20"/>
      <c r="X24" s="20">
        <f>R24-V24</f>
        <v>500</v>
      </c>
    </row>
    <row r="25" spans="1:24" ht="10.8" thickTop="1">
      <c r="A25" s="8"/>
      <c r="B25" s="7"/>
      <c r="E25" s="41"/>
      <c r="F25" s="9"/>
      <c r="G25" s="10"/>
      <c r="H25" s="10"/>
      <c r="I25" s="9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</row>
    <row r="26" spans="1:24">
      <c r="A26" s="8"/>
      <c r="B26" s="7" t="s">
        <v>122</v>
      </c>
      <c r="E26" s="41"/>
      <c r="F26" s="9"/>
      <c r="G26" s="10"/>
      <c r="H26" s="10"/>
      <c r="I26" s="9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</row>
    <row r="27" spans="1:24" ht="10.8" thickBot="1">
      <c r="A27" s="8" t="s">
        <v>121</v>
      </c>
      <c r="B27" s="6" t="s">
        <v>123</v>
      </c>
      <c r="E27" s="41">
        <v>41988</v>
      </c>
      <c r="F27" s="9"/>
      <c r="G27" s="10">
        <v>5</v>
      </c>
      <c r="H27" s="10"/>
      <c r="I27" s="9"/>
      <c r="J27" s="20">
        <v>1095</v>
      </c>
      <c r="K27" s="20"/>
      <c r="L27" s="20"/>
      <c r="M27" s="20"/>
      <c r="N27" s="20"/>
      <c r="O27" s="20"/>
      <c r="P27" s="20">
        <v>57</v>
      </c>
      <c r="Q27" s="20"/>
      <c r="R27" s="20">
        <f>J27-P27</f>
        <v>1038</v>
      </c>
      <c r="S27" s="20"/>
      <c r="T27" s="20">
        <v>0</v>
      </c>
      <c r="U27" s="20"/>
      <c r="V27" s="20">
        <v>55</v>
      </c>
      <c r="W27" s="20"/>
      <c r="X27" s="20">
        <f>R27+T27-V27</f>
        <v>983</v>
      </c>
    </row>
    <row r="28" spans="1:24" ht="10.8" thickTop="1">
      <c r="A28" s="8"/>
      <c r="B28" s="7"/>
      <c r="E28" s="41"/>
      <c r="F28" s="9"/>
      <c r="G28" s="10"/>
      <c r="H28" s="10"/>
      <c r="I28" s="9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</row>
    <row r="29" spans="1:24">
      <c r="E29" s="9"/>
      <c r="F29" s="9"/>
      <c r="G29" s="10"/>
      <c r="H29" s="10"/>
      <c r="I29" s="9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1:24" ht="10.8" thickBot="1">
      <c r="B30" s="7" t="s">
        <v>59</v>
      </c>
      <c r="E30" s="9"/>
      <c r="F30" s="9"/>
      <c r="G30" s="10"/>
      <c r="H30" s="10"/>
      <c r="I30" s="9"/>
      <c r="J30" s="21"/>
      <c r="K30" s="21"/>
      <c r="L30" s="21"/>
      <c r="M30" s="21"/>
      <c r="N30" s="21"/>
      <c r="O30" s="21"/>
      <c r="P30" s="21"/>
      <c r="Q30" s="21"/>
      <c r="R30" s="20">
        <f>R9+R17+R21+R24+R27</f>
        <v>140764.66943926379</v>
      </c>
      <c r="S30" s="20"/>
      <c r="T30" s="20">
        <f>T9+T17+T21+T24+T27</f>
        <v>0</v>
      </c>
      <c r="U30" s="20"/>
      <c r="V30" s="20">
        <f>V9+V17+V21+V24+V27</f>
        <v>55</v>
      </c>
      <c r="W30" s="20"/>
      <c r="X30" s="20">
        <f>R30+T30-V30</f>
        <v>140709.66943926379</v>
      </c>
    </row>
    <row r="31" spans="1:24" ht="10.8" thickTop="1">
      <c r="E31" s="9"/>
      <c r="F31" s="9"/>
      <c r="G31" s="10"/>
      <c r="H31" s="10"/>
      <c r="I31" s="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>
      <c r="E32" s="9"/>
      <c r="F32" s="9"/>
      <c r="G32" s="10"/>
      <c r="H32" s="10"/>
      <c r="I32" s="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5:24">
      <c r="E33" s="9"/>
      <c r="F33" s="9"/>
      <c r="G33" s="10"/>
      <c r="H33" s="10"/>
      <c r="I33" s="9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5:24">
      <c r="E34" s="9"/>
      <c r="F34" s="9"/>
      <c r="G34" s="10"/>
      <c r="H34" s="10"/>
      <c r="I34" s="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5:24">
      <c r="E35" s="9"/>
      <c r="F35" s="9"/>
      <c r="G35" s="10"/>
      <c r="H35" s="10"/>
      <c r="I35" s="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5:24">
      <c r="E36" s="9"/>
      <c r="F36" s="9"/>
      <c r="G36" s="10"/>
      <c r="H36" s="10"/>
      <c r="I36" s="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5:24">
      <c r="E37" s="9"/>
      <c r="F37" s="9"/>
      <c r="G37" s="10"/>
      <c r="H37" s="10"/>
      <c r="I37" s="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5:24">
      <c r="G38" s="10"/>
      <c r="H38" s="10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5:24">
      <c r="G39" s="10"/>
      <c r="H39" s="10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5:24">
      <c r="G40" s="10"/>
      <c r="H40" s="10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5:24">
      <c r="G41" s="10"/>
      <c r="H41" s="10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5:24">
      <c r="G42" s="10"/>
      <c r="H42" s="10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5:24">
      <c r="G43" s="10"/>
      <c r="H43" s="10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5:24"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5:24"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5:24"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5:24"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5:24"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0:24"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0:24"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0:24"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0:24"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0:24"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0:24"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0:24"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0:24"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0:24"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0:24"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</sheetData>
  <phoneticPr fontId="11" type="noConversion"/>
  <printOptions gridLines="1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>
    <oddHeader xml:space="preserve">&amp;L&amp;"Arial,Vet"&amp;12Stichting Stoomhoutzagerij Nahuis&amp;R&amp;"Arial,Vet"&amp;12Boekjaar : 2016
</oddHeader>
    <oddFooter>&amp;C- 7 -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Rapport</vt:lpstr>
      <vt:lpstr>Inhoud</vt:lpstr>
      <vt:lpstr>Voorwoord</vt:lpstr>
      <vt:lpstr>Activa</vt:lpstr>
      <vt:lpstr>Passiva</vt:lpstr>
      <vt:lpstr>Explotatie</vt:lpstr>
      <vt:lpstr>Toelichtingen</vt:lpstr>
      <vt:lpstr>Ondertekening</vt:lpstr>
      <vt:lpstr>Overzicht Vaste Aktiva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Bosker</dc:creator>
  <dc:description>C:\Users\2343\AppData\Roaming\VDD\Hyarchis.Net\Profiles\Profile001\WorkingFolder\8248156 - 323384900 Concept rapportage 2012.xlsx</dc:description>
  <cp:lastModifiedBy>B</cp:lastModifiedBy>
  <cp:lastPrinted>2017-02-03T15:23:54Z</cp:lastPrinted>
  <dcterms:created xsi:type="dcterms:W3CDTF">1998-12-10T18:05:59Z</dcterms:created>
  <dcterms:modified xsi:type="dcterms:W3CDTF">2017-02-03T18:32:12Z</dcterms:modified>
</cp:coreProperties>
</file>